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y Drive\Board Meetings and Material\2020-21\October 22, 2020\Fiscal Docs\"/>
    </mc:Choice>
  </mc:AlternateContent>
  <bookViews>
    <workbookView xWindow="0" yWindow="0" windowWidth="22500" windowHeight="10058"/>
  </bookViews>
  <sheets>
    <sheet name="YTD to Budget" sheetId="4" r:id="rId1"/>
    <sheet name="Balance Sheet" sheetId="3" r:id="rId2"/>
    <sheet name="Cash Flow July" sheetId="1" state="hidden" r:id="rId3"/>
    <sheet name="Cash Flow Aug" sheetId="5" r:id="rId4"/>
    <sheet name="Check Reg" sheetId="2" r:id="rId5"/>
    <sheet name="Credit Card Alloc" sheetId="6" r:id="rId6"/>
  </sheets>
  <definedNames>
    <definedName name="_xlnm.Print_Area" localSheetId="1">'Balance Sheet'!$A$1:$K$62</definedName>
    <definedName name="_xlnm.Print_Area" localSheetId="3">'Cash Flow Aug'!$A$1:$Z$99</definedName>
    <definedName name="_xlnm.Print_Area" localSheetId="2">'Cash Flow July'!$A$1:$AI$95</definedName>
    <definedName name="_xlnm.Print_Area" localSheetId="4">'Check Reg'!$A$1:$AC$62</definedName>
    <definedName name="_xlnm.Print_Area" localSheetId="5">'Credit Card Alloc'!$A$1:$H$44</definedName>
    <definedName name="_xlnm.Print_Area" localSheetId="0">'YTD to Budget'!$A$1:$O$29</definedName>
    <definedName name="_xlnm.Print_Titles" localSheetId="2">'Cash Flow July'!$1:$6</definedName>
    <definedName name="_xlnm.Print_Titles" localSheetId="4">'Check Reg'!$1:$2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5" l="1"/>
  <c r="H94" i="5"/>
  <c r="H53" i="5"/>
  <c r="C39" i="6" l="1"/>
  <c r="D40" i="6" s="1"/>
  <c r="Z22" i="5" l="1"/>
  <c r="X22" i="5"/>
  <c r="V22" i="5"/>
  <c r="T22" i="5"/>
  <c r="T35" i="5" s="1"/>
  <c r="T96" i="5" s="1"/>
  <c r="R22" i="5"/>
  <c r="P22" i="5"/>
  <c r="N22" i="5"/>
  <c r="L22" i="5"/>
  <c r="L35" i="5" s="1"/>
  <c r="L96" i="5" s="1"/>
  <c r="J22" i="5"/>
  <c r="J35" i="5" s="1"/>
  <c r="J96" i="5" s="1"/>
  <c r="E22" i="5"/>
  <c r="C22" i="5"/>
  <c r="C35" i="5" s="1"/>
  <c r="C96" i="5" s="1"/>
  <c r="Z18" i="5"/>
  <c r="X18" i="5"/>
  <c r="V18" i="5"/>
  <c r="T18" i="5"/>
  <c r="R18" i="5"/>
  <c r="P18" i="5"/>
  <c r="N18" i="5"/>
  <c r="L18" i="5"/>
  <c r="H18" i="5"/>
  <c r="J18" i="5"/>
  <c r="Z16" i="5"/>
  <c r="X16" i="5"/>
  <c r="V16" i="5"/>
  <c r="T16" i="5"/>
  <c r="R16" i="5"/>
  <c r="P16" i="5"/>
  <c r="N16" i="5"/>
  <c r="L16" i="5"/>
  <c r="E16" i="5"/>
  <c r="C16" i="5"/>
  <c r="Z13" i="5"/>
  <c r="X13" i="5"/>
  <c r="V13" i="5"/>
  <c r="T13" i="5"/>
  <c r="R13" i="5"/>
  <c r="E35" i="5" l="1"/>
  <c r="E96" i="5" s="1"/>
  <c r="N35" i="5"/>
  <c r="N96" i="5" s="1"/>
  <c r="V35" i="5"/>
  <c r="V96" i="5" s="1"/>
  <c r="H35" i="5"/>
  <c r="H96" i="5" s="1"/>
  <c r="P35" i="5"/>
  <c r="P96" i="5" s="1"/>
  <c r="X35" i="5"/>
  <c r="X96" i="5" s="1"/>
  <c r="R35" i="5"/>
  <c r="R96" i="5" s="1"/>
  <c r="Z35" i="5"/>
  <c r="Z96" i="5" s="1"/>
</calcChain>
</file>

<file path=xl/sharedStrings.xml><?xml version="1.0" encoding="utf-8"?>
<sst xmlns="http://schemas.openxmlformats.org/spreadsheetml/2006/main" count="981" uniqueCount="473">
  <si>
    <t>Public Policy Charter</t>
  </si>
  <si>
    <t>Actual</t>
  </si>
  <si>
    <t>Budget</t>
  </si>
  <si>
    <t/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</si>
  <si>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</si>
  <si>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</si>
  <si>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</si>
  <si>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</si>
  <si>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</si>
  <si>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</si>
  <si>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</si>
  <si>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</si>
  <si>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</si>
  <si>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</si>
  <si>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</si>
  <si>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</si>
  <si>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Prepaid Expenses</t>
  </si>
  <si>
    <t>Other Assets</t>
  </si>
  <si>
    <t>Deferred Revenue</t>
  </si>
  <si>
    <t>LCFF</t>
  </si>
  <si>
    <t>Federal Revenue</t>
  </si>
  <si>
    <t>Other State Revenue</t>
  </si>
  <si>
    <t>Local Revenue</t>
  </si>
  <si>
    <t>Total Revenue</t>
  </si>
  <si>
    <t>Certificated Salaries</t>
  </si>
  <si>
    <t>Classified Salaries</t>
  </si>
  <si>
    <t>Employee Benefits</t>
  </si>
  <si>
    <t>Total Personnel Expenses</t>
  </si>
  <si>
    <t>Books and Supplies</t>
  </si>
  <si>
    <t>Services &amp; Other Operating Expenses</t>
  </si>
  <si>
    <t>Capital Outlay</t>
  </si>
  <si>
    <t>Other Outgo</t>
  </si>
  <si>
    <t>Total Operational Expenses</t>
  </si>
  <si>
    <t>Total Expenses</t>
  </si>
  <si>
    <t>Net Income</t>
  </si>
  <si>
    <t>9122-020</t>
  </si>
  <si>
    <t>Petty Cash</t>
  </si>
  <si>
    <t>9120-010</t>
  </si>
  <si>
    <t>Cash in Bank(s)</t>
  </si>
  <si>
    <t>Balance Sheet Detail*</t>
  </si>
  <si>
    <t>Segment Name</t>
  </si>
  <si>
    <t>Filter Applied</t>
  </si>
  <si>
    <t>Object</t>
  </si>
  <si>
    <t>All</t>
  </si>
  <si>
    <t>Restriction</t>
  </si>
  <si>
    <t>Location</t>
  </si>
  <si>
    <t>Group Description</t>
  </si>
  <si>
    <t>Account</t>
  </si>
  <si>
    <t>Account Description</t>
  </si>
  <si>
    <t>Liquidity Ratio</t>
  </si>
  <si>
    <t>Assets</t>
  </si>
  <si>
    <t>Current Assets</t>
  </si>
  <si>
    <t>Cash</t>
  </si>
  <si>
    <t>9121-020</t>
  </si>
  <si>
    <t>Cash in Bank Wells Fargo</t>
  </si>
  <si>
    <t>Accounts Receivables</t>
  </si>
  <si>
    <t>9200-020</t>
  </si>
  <si>
    <t>9290-020</t>
  </si>
  <si>
    <t>Due from Grantor Governments</t>
  </si>
  <si>
    <t>9330-020</t>
  </si>
  <si>
    <t>Total Current Assets</t>
  </si>
  <si>
    <t>Fixed Assets</t>
  </si>
  <si>
    <t>Buildings and Improvements</t>
  </si>
  <si>
    <t>9420-020</t>
  </si>
  <si>
    <t>Building/Leasehold Improvements</t>
  </si>
  <si>
    <t>Total Fixed Assets</t>
  </si>
  <si>
    <t>Security Deposits</t>
  </si>
  <si>
    <t>9350-020</t>
  </si>
  <si>
    <t>Total Other Assets</t>
  </si>
  <si>
    <t>Total Assets</t>
  </si>
  <si>
    <t>Liabilities And Net Assets</t>
  </si>
  <si>
    <t>Current Liabilities</t>
  </si>
  <si>
    <t>Accounts Payable</t>
  </si>
  <si>
    <t>9500-010</t>
  </si>
  <si>
    <t>Accounts Payable-System</t>
  </si>
  <si>
    <t>Accrued Salaries, Payroll Taxes, Postemployment Benefits</t>
  </si>
  <si>
    <t>9665-020</t>
  </si>
  <si>
    <t>Compensated Absences Payable</t>
  </si>
  <si>
    <t>9650-020-61</t>
  </si>
  <si>
    <t>Total Current Liabilities</t>
  </si>
  <si>
    <t>Long Term Liabilities</t>
  </si>
  <si>
    <t>Loans Payable</t>
  </si>
  <si>
    <t>9663-020</t>
  </si>
  <si>
    <t>Revolving Loan Payable</t>
  </si>
  <si>
    <t>Total Long Term Liabilities</t>
  </si>
  <si>
    <t>Total Liabilities</t>
  </si>
  <si>
    <t>Net Assets</t>
  </si>
  <si>
    <t>Restricted Net Assets</t>
  </si>
  <si>
    <t>9780-020-75</t>
  </si>
  <si>
    <t>Temporarily Restricted Fund Balance-LPSBG</t>
  </si>
  <si>
    <t>Unrestricted Net Assets</t>
  </si>
  <si>
    <t>9790-020</t>
  </si>
  <si>
    <t>Undesignated Fund Balance</t>
  </si>
  <si>
    <t>Profit/Loss YTD</t>
  </si>
  <si>
    <t>Total Net Assets</t>
  </si>
  <si>
    <t>Total Liabilities And Net Assets</t>
  </si>
  <si>
    <t>Year to Date Actual to Budget Summary*</t>
  </si>
  <si>
    <t>Variance $</t>
  </si>
  <si>
    <t>Variance %</t>
  </si>
  <si>
    <t>Total Budget</t>
  </si>
  <si>
    <t>Remaining Budget</t>
  </si>
  <si>
    <r>
      <rPr>
        <sz val="6"/>
        <rFont val="Arial"/>
        <family val="2"/>
      </rPr>
      <t>Check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No.</t>
    </r>
  </si>
  <si>
    <r>
      <rPr>
        <sz val="6"/>
        <rFont val="Arial"/>
        <family val="2"/>
      </rPr>
      <t>Ck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Date</t>
    </r>
  </si>
  <si>
    <r>
      <rPr>
        <sz val="6"/>
        <rFont val="Arial"/>
        <family val="2"/>
      </rPr>
      <t>Vendor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Name</t>
    </r>
  </si>
  <si>
    <r>
      <rPr>
        <sz val="6.5"/>
        <rFont val="Arial"/>
        <family val="2"/>
      </rPr>
      <t>Check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Amount</t>
    </r>
  </si>
  <si>
    <r>
      <rPr>
        <sz val="6"/>
        <rFont val="Arial"/>
        <family val="2"/>
      </rPr>
      <t>Invoice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No.</t>
    </r>
  </si>
  <si>
    <r>
      <rPr>
        <sz val="6"/>
        <rFont val="Arial"/>
        <family val="2"/>
      </rPr>
      <t>Inv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Date</t>
    </r>
  </si>
  <si>
    <r>
      <rPr>
        <sz val="6"/>
        <rFont val="Arial"/>
        <family val="2"/>
      </rPr>
      <t>Amount</t>
    </r>
  </si>
  <si>
    <r>
      <rPr>
        <sz val="6"/>
        <rFont val="Arial"/>
        <family val="2"/>
      </rPr>
      <t>GL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Account</t>
    </r>
  </si>
  <si>
    <r>
      <rPr>
        <sz val="6"/>
        <rFont val="Arial"/>
        <family val="2"/>
      </rPr>
      <t>Description</t>
    </r>
    <r>
      <rPr>
        <sz val="6"/>
        <rFont val="Times New Roman"/>
        <family val="1"/>
      </rPr>
      <t xml:space="preserve">                                                                                           </t>
    </r>
    <r>
      <rPr>
        <sz val="6.5"/>
        <rFont val="Arial"/>
        <family val="2"/>
      </rPr>
      <t>Fully</t>
    </r>
    <r>
      <rPr>
        <sz val="6.5"/>
        <rFont val="Times New Roman"/>
        <family val="1"/>
      </rPr>
      <t xml:space="preserve"> </t>
    </r>
    <r>
      <rPr>
        <sz val="6.5"/>
        <rFont val="Arial"/>
        <family val="2"/>
      </rPr>
      <t>Paid</t>
    </r>
  </si>
  <si>
    <r>
      <rPr>
        <sz val="6"/>
        <rFont val="Arial"/>
        <family val="2"/>
      </rPr>
      <t>Batch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-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Entry</t>
    </r>
  </si>
  <si>
    <r>
      <rPr>
        <b/>
        <sz val="10"/>
        <rFont val="Arial"/>
        <family val="2"/>
      </rPr>
      <t>GENERAL</t>
    </r>
  </si>
  <si>
    <r>
      <rPr>
        <sz val="8"/>
        <rFont val="Arial"/>
        <family val="2"/>
      </rPr>
      <t>Yes</t>
    </r>
  </si>
  <si>
    <r>
      <rPr>
        <sz val="8"/>
        <rFont val="Arial"/>
        <family val="2"/>
      </rPr>
      <t>Communications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(Tele.,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Internet,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Copies,Po</t>
    </r>
  </si>
  <si>
    <r>
      <rPr>
        <sz val="8"/>
        <rFont val="Arial"/>
        <family val="2"/>
      </rPr>
      <t>5810-020-65</t>
    </r>
  </si>
  <si>
    <r>
      <rPr>
        <sz val="8"/>
        <rFont val="Arial"/>
        <family val="2"/>
      </rPr>
      <t>Educational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Consultants</t>
    </r>
  </si>
  <si>
    <r>
      <rPr>
        <sz val="8"/>
        <rFont val="Arial"/>
        <family val="2"/>
      </rPr>
      <t>3403-020-00</t>
    </r>
  </si>
  <si>
    <r>
      <rPr>
        <sz val="8"/>
        <rFont val="Arial"/>
        <family val="2"/>
      </rPr>
      <t>Health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&amp;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Welfare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Benefits</t>
    </r>
  </si>
  <si>
    <r>
      <rPr>
        <sz val="8"/>
        <rFont val="Arial"/>
        <family val="2"/>
      </rPr>
      <t>Utilities</t>
    </r>
  </si>
  <si>
    <r>
      <rPr>
        <sz val="8"/>
        <rFont val="Arial"/>
        <family val="2"/>
      </rPr>
      <t>4300-020-00</t>
    </r>
  </si>
  <si>
    <r>
      <rPr>
        <sz val="8"/>
        <rFont val="Arial"/>
        <family val="2"/>
      </rPr>
      <t>Materials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Supplies</t>
    </r>
  </si>
  <si>
    <r>
      <rPr>
        <sz val="8"/>
        <rFont val="Arial"/>
        <family val="2"/>
      </rPr>
      <t>5900-020-00</t>
    </r>
  </si>
  <si>
    <r>
      <rPr>
        <sz val="6"/>
        <rFont val="Arial"/>
        <family val="2"/>
      </rPr>
      <t>Payments:</t>
    </r>
  </si>
  <si>
    <r>
      <rPr>
        <b/>
        <i/>
        <sz val="7"/>
        <rFont val="Arial"/>
        <family val="2"/>
      </rPr>
      <t>AP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Checks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for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Misc.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Payments</t>
    </r>
  </si>
  <si>
    <r>
      <rPr>
        <sz val="6"/>
        <rFont val="Arial"/>
        <family val="2"/>
      </rPr>
      <t>Check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No</t>
    </r>
  </si>
  <si>
    <r>
      <rPr>
        <sz val="6"/>
        <rFont val="Arial"/>
        <family val="2"/>
      </rPr>
      <t>Payee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Name</t>
    </r>
  </si>
  <si>
    <r>
      <rPr>
        <sz val="6"/>
        <rFont val="Arial"/>
        <family val="2"/>
      </rPr>
      <t>GL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Description</t>
    </r>
  </si>
  <si>
    <r>
      <rPr>
        <sz val="6"/>
        <rFont val="Arial"/>
        <family val="2"/>
      </rPr>
      <t>Description</t>
    </r>
  </si>
  <si>
    <r>
      <rPr>
        <sz val="8"/>
        <rFont val="Arial"/>
        <family val="2"/>
      </rPr>
      <t>9501-020</t>
    </r>
  </si>
  <si>
    <r>
      <rPr>
        <sz val="8"/>
        <rFont val="Arial"/>
        <family val="2"/>
      </rPr>
      <t>Accrued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Salaries</t>
    </r>
  </si>
  <si>
    <r>
      <rPr>
        <sz val="8"/>
        <rFont val="Arial"/>
        <family val="2"/>
      </rPr>
      <t>9120-010</t>
    </r>
  </si>
  <si>
    <r>
      <rPr>
        <sz val="8"/>
        <rFont val="Arial"/>
        <family val="2"/>
      </rPr>
      <t>Cash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Bank(s)</t>
    </r>
  </si>
  <si>
    <t>9641-020</t>
  </si>
  <si>
    <t>Paycheck Protection Program Loan</t>
  </si>
  <si>
    <r>
      <rPr>
        <sz val="8"/>
        <rFont val="Arial"/>
        <family val="2"/>
      </rPr>
      <t>5810-020-61</t>
    </r>
  </si>
  <si>
    <t>Lcap</t>
  </si>
  <si>
    <r>
      <rPr>
        <sz val="8"/>
        <rFont val="Arial"/>
        <family val="2"/>
      </rPr>
      <t>5800-020-00</t>
    </r>
  </si>
  <si>
    <r>
      <rPr>
        <sz val="8"/>
        <rFont val="Arial"/>
        <family val="2"/>
      </rPr>
      <t>Professional/Consulting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Opera</t>
    </r>
  </si>
  <si>
    <r>
      <rPr>
        <sz val="8"/>
        <rFont val="Arial"/>
        <family val="2"/>
      </rPr>
      <t>Legal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Audit</t>
    </r>
  </si>
  <si>
    <t>9780-020-32</t>
  </si>
  <si>
    <t>Temporarily Restricted Fund Balance-Title I ESSR</t>
  </si>
  <si>
    <t>2020-2021</t>
  </si>
  <si>
    <t>Accumulated Depreciation</t>
  </si>
  <si>
    <t>9425-020</t>
  </si>
  <si>
    <t>Accumulated Depreciation - Building/Leasehold Improvements</t>
  </si>
  <si>
    <t>9508-010</t>
  </si>
  <si>
    <t>Interest Due on PPP Loan</t>
  </si>
  <si>
    <t>Year to Date Actual to Budget Detail*</t>
  </si>
  <si>
    <t>July 2020 - June 2021</t>
  </si>
  <si>
    <t>July - June Summary</t>
  </si>
  <si>
    <t>Account Code</t>
  </si>
  <si>
    <t>Description</t>
  </si>
  <si>
    <t>% Remaining</t>
  </si>
  <si>
    <t>8011</t>
  </si>
  <si>
    <t>LCFF Revenue</t>
  </si>
  <si>
    <t>8012</t>
  </si>
  <si>
    <t>Education Protection Account Revenue</t>
  </si>
  <si>
    <t>8096</t>
  </si>
  <si>
    <t>Charter Schools Funding In-Lieu of Property Taxes</t>
  </si>
  <si>
    <t>8181</t>
  </si>
  <si>
    <t>Special Education - Entitlement</t>
  </si>
  <si>
    <t>8290</t>
  </si>
  <si>
    <t>All Other Federal Revenue</t>
  </si>
  <si>
    <t>8291</t>
  </si>
  <si>
    <t>Title I Federal Revenue</t>
  </si>
  <si>
    <t>8292</t>
  </si>
  <si>
    <t>Title II</t>
  </si>
  <si>
    <t>8294</t>
  </si>
  <si>
    <t>Title IV</t>
  </si>
  <si>
    <t>8550</t>
  </si>
  <si>
    <t>Mandated Block Grant</t>
  </si>
  <si>
    <t>8560</t>
  </si>
  <si>
    <t>State Lottery Revenue</t>
  </si>
  <si>
    <t>8590</t>
  </si>
  <si>
    <t>All Other State Revenues</t>
  </si>
  <si>
    <t>8591</t>
  </si>
  <si>
    <t>SB 740</t>
  </si>
  <si>
    <t>8660</t>
  </si>
  <si>
    <t>Interest Income</t>
  </si>
  <si>
    <t>8684</t>
  </si>
  <si>
    <t>Fundraising Revenue</t>
  </si>
  <si>
    <t>8685</t>
  </si>
  <si>
    <t>School Site fundraising</t>
  </si>
  <si>
    <t>8699</t>
  </si>
  <si>
    <t>All Other Local Revenue</t>
  </si>
  <si>
    <t>8791</t>
  </si>
  <si>
    <t>SPED State/Other Transfers of Apportionments from Districts</t>
  </si>
  <si>
    <t>1100</t>
  </si>
  <si>
    <t>Teachers'  Salaries</t>
  </si>
  <si>
    <t>1300</t>
  </si>
  <si>
    <t>Certificated Supervisor and Administrator Salaries</t>
  </si>
  <si>
    <t>2100</t>
  </si>
  <si>
    <t>Instructional Aide Salaries</t>
  </si>
  <si>
    <t>2200</t>
  </si>
  <si>
    <t>Classified Support Salaries (Maintenance, Food)</t>
  </si>
  <si>
    <t>2300</t>
  </si>
  <si>
    <t>Classified Supervisor and Administrator Salaries</t>
  </si>
  <si>
    <t>2400</t>
  </si>
  <si>
    <t>Clerical, Technical, and Office Staff Salaries</t>
  </si>
  <si>
    <t>3101</t>
  </si>
  <si>
    <t>State Teachers' Retirement System, certificated positions</t>
  </si>
  <si>
    <t>3313</t>
  </si>
  <si>
    <t>OASDI</t>
  </si>
  <si>
    <t>3323</t>
  </si>
  <si>
    <t>Medicare</t>
  </si>
  <si>
    <t>3403</t>
  </si>
  <si>
    <t>Health &amp; Welfare Benefits</t>
  </si>
  <si>
    <t>3503</t>
  </si>
  <si>
    <t>State Unemployment Insurance</t>
  </si>
  <si>
    <t>3603</t>
  </si>
  <si>
    <t>Worker Compensation Insurance</t>
  </si>
  <si>
    <t>3903</t>
  </si>
  <si>
    <t>Other Employee Benefits</t>
  </si>
  <si>
    <t>4100</t>
  </si>
  <si>
    <t>Approved Textbooks and Core Curricula Materials</t>
  </si>
  <si>
    <t>4200</t>
  </si>
  <si>
    <t>Books and Other Reference Materials</t>
  </si>
  <si>
    <t>4300</t>
  </si>
  <si>
    <t>Materials and Supplies</t>
  </si>
  <si>
    <t>4315</t>
  </si>
  <si>
    <t>Classroom Materials and Supplies</t>
  </si>
  <si>
    <t>4342</t>
  </si>
  <si>
    <t>Materials for School Sponsored Athletics</t>
  </si>
  <si>
    <t>4381</t>
  </si>
  <si>
    <t>Materials for Plant Maintenance</t>
  </si>
  <si>
    <t>4400</t>
  </si>
  <si>
    <t>Noncapitalized Equipment</t>
  </si>
  <si>
    <t>4410</t>
  </si>
  <si>
    <t>Software and Software Licensing</t>
  </si>
  <si>
    <t>4430</t>
  </si>
  <si>
    <t>Noncapitalized Student Equipment</t>
  </si>
  <si>
    <t>5100</t>
  </si>
  <si>
    <t>Subagreements</t>
  </si>
  <si>
    <t>5200</t>
  </si>
  <si>
    <t>Travel and Conferences</t>
  </si>
  <si>
    <t>5210</t>
  </si>
  <si>
    <t>Training and Development Expense</t>
  </si>
  <si>
    <t>5300</t>
  </si>
  <si>
    <t>Dues and Memberships</t>
  </si>
  <si>
    <t>5400</t>
  </si>
  <si>
    <t>Insurance</t>
  </si>
  <si>
    <t>5500</t>
  </si>
  <si>
    <t>Operation and Housekeeping Services</t>
  </si>
  <si>
    <t>5501</t>
  </si>
  <si>
    <t>Utilities</t>
  </si>
  <si>
    <t>5505</t>
  </si>
  <si>
    <t>Student Transportation/Field Trips</t>
  </si>
  <si>
    <t>5600</t>
  </si>
  <si>
    <t>Space Rental/Leases Expense</t>
  </si>
  <si>
    <t>5601</t>
  </si>
  <si>
    <t>Building Maintenance</t>
  </si>
  <si>
    <t>5605</t>
  </si>
  <si>
    <t>Equipment Rental/Lease Expense</t>
  </si>
  <si>
    <t>5610</t>
  </si>
  <si>
    <t>Equipment Repair</t>
  </si>
  <si>
    <t>5800</t>
  </si>
  <si>
    <t>Professional/Consulting Services and Operating Expenditures</t>
  </si>
  <si>
    <t>5803</t>
  </si>
  <si>
    <t>Banking and Payroll Service Fees</t>
  </si>
  <si>
    <t>5805</t>
  </si>
  <si>
    <t>Legal Services and Audit</t>
  </si>
  <si>
    <t>5806</t>
  </si>
  <si>
    <t>Audit Services</t>
  </si>
  <si>
    <t>5810</t>
  </si>
  <si>
    <t>Educational Consultants</t>
  </si>
  <si>
    <t>5815</t>
  </si>
  <si>
    <t>Advertising/Recruiting</t>
  </si>
  <si>
    <t>5820</t>
  </si>
  <si>
    <t>Fundraising Expense</t>
  </si>
  <si>
    <t>5830</t>
  </si>
  <si>
    <t>Field Trip Expenses</t>
  </si>
  <si>
    <t>5873</t>
  </si>
  <si>
    <t>Financial Services</t>
  </si>
  <si>
    <t>5877</t>
  </si>
  <si>
    <t>IT Services</t>
  </si>
  <si>
    <t>5900</t>
  </si>
  <si>
    <t>Communications (Tele., Internet, Copies,Postage,Messenger)</t>
  </si>
  <si>
    <t>6900</t>
  </si>
  <si>
    <t>Depreciation Expense</t>
  </si>
  <si>
    <t>5875</t>
  </si>
  <si>
    <t>District Oversight Fee</t>
  </si>
  <si>
    <t>7141</t>
  </si>
  <si>
    <t>Special Education Encroachment District</t>
  </si>
  <si>
    <t>7438</t>
  </si>
  <si>
    <t>Debt Service - Interest</t>
  </si>
  <si>
    <t>The above report approximates cash flow for the year (reflecting modified accrual accounting)</t>
  </si>
  <si>
    <r>
      <rPr>
        <sz val="8"/>
        <rFont val="Arial"/>
        <family val="2"/>
      </rPr>
      <t>Approved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Textbooks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Core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Curricula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Ma</t>
    </r>
  </si>
  <si>
    <r>
      <rPr>
        <sz val="8"/>
        <rFont val="Arial"/>
        <family val="2"/>
      </rPr>
      <t>5300-020-00</t>
    </r>
  </si>
  <si>
    <r>
      <rPr>
        <sz val="8"/>
        <rFont val="Arial"/>
        <family val="2"/>
      </rPr>
      <t>Dues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Memberships</t>
    </r>
  </si>
  <si>
    <t>Lcp</t>
  </si>
  <si>
    <t>9503-020</t>
  </si>
  <si>
    <t>Accrued STRS</t>
  </si>
  <si>
    <r>
      <rPr>
        <sz val="8"/>
        <rFont val="Arial"/>
        <family val="2"/>
      </rPr>
      <t>5501-020-00</t>
    </r>
  </si>
  <si>
    <r>
      <rPr>
        <sz val="8"/>
        <rFont val="Arial"/>
        <family val="2"/>
      </rPr>
      <t>Franchise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Tax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Board</t>
    </r>
  </si>
  <si>
    <t>8792</t>
  </si>
  <si>
    <t>SPED State/Other Transfers of Apportionments from County</t>
  </si>
  <si>
    <t>1200</t>
  </si>
  <si>
    <t>Certificated Pupil Support Salaries</t>
  </si>
  <si>
    <t>The above report approximates cash flow for the year (reflecting modified accrual accounting) including LCFF deferrals Feb-Jun 2021</t>
  </si>
  <si>
    <r>
      <rPr>
        <b/>
        <sz val="7"/>
        <rFont val="Arial"/>
        <family val="2"/>
      </rPr>
      <t>AP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Check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Register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with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GL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Distributions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Date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Range:</t>
    </r>
    <r>
      <rPr>
        <sz val="7"/>
        <rFont val="Times New Roman"/>
        <family val="1"/>
      </rPr>
      <t xml:space="preserve">  </t>
    </r>
    <r>
      <rPr>
        <b/>
        <sz val="7"/>
        <rFont val="Arial"/>
        <family val="2"/>
      </rPr>
      <t>9/1/2020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>to</t>
    </r>
    <r>
      <rPr>
        <sz val="7"/>
        <rFont val="Times New Roman"/>
        <family val="1"/>
      </rPr>
      <t xml:space="preserve"> </t>
    </r>
    <r>
      <rPr>
        <b/>
        <sz val="7"/>
        <rFont val="Arial"/>
        <family val="2"/>
      </rPr>
      <t xml:space="preserve">9/30/2020
</t>
    </r>
    <r>
      <rPr>
        <b/>
        <i/>
        <sz val="7"/>
        <rFont val="Arial"/>
        <family val="2"/>
      </rPr>
      <t>AP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Checks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for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Invoiced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Checks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and</t>
    </r>
    <r>
      <rPr>
        <sz val="7"/>
        <rFont val="Times New Roman"/>
        <family val="1"/>
      </rPr>
      <t xml:space="preserve"> </t>
    </r>
    <r>
      <rPr>
        <b/>
        <i/>
        <sz val="7"/>
        <rFont val="Arial"/>
        <family val="2"/>
      </rPr>
      <t>Prepayments</t>
    </r>
    <r>
      <rPr>
        <sz val="7"/>
        <rFont val="Times New Roman"/>
        <family val="1"/>
      </rPr>
      <t xml:space="preserve">  </t>
    </r>
    <r>
      <rPr>
        <sz val="7"/>
        <rFont val="Arial"/>
        <family val="2"/>
      </rPr>
      <t>All</t>
    </r>
  </si>
  <si>
    <r>
      <rPr>
        <sz val="8"/>
        <rFont val="Arial"/>
        <family val="2"/>
      </rPr>
      <t>10002001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9/1/2020</t>
    </r>
  </si>
  <si>
    <r>
      <rPr>
        <sz val="8"/>
        <rFont val="Arial"/>
        <family val="2"/>
      </rPr>
      <t>Cassandra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Kwoh</t>
    </r>
  </si>
  <si>
    <r>
      <rPr>
        <sz val="8"/>
        <rFont val="Arial"/>
        <family val="2"/>
      </rPr>
      <t>SEPTEMBER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2</t>
    </r>
  </si>
  <si>
    <r>
      <rPr>
        <sz val="8"/>
        <rFont val="Arial"/>
        <family val="2"/>
      </rPr>
      <t>5600-020-00</t>
    </r>
  </si>
  <si>
    <r>
      <rPr>
        <sz val="8"/>
        <rFont val="Arial"/>
        <family val="2"/>
      </rPr>
      <t>Space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Rental/Leases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Expense</t>
    </r>
  </si>
  <si>
    <r>
      <rPr>
        <sz val="8"/>
        <rFont val="Arial"/>
        <family val="2"/>
      </rPr>
      <t>5600-020-06</t>
    </r>
  </si>
  <si>
    <r>
      <rPr>
        <sz val="8"/>
        <rFont val="Arial"/>
        <family val="2"/>
      </rPr>
      <t>10002002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9/1/2020</t>
    </r>
  </si>
  <si>
    <r>
      <rPr>
        <sz val="8"/>
        <rFont val="Arial"/>
        <family val="2"/>
      </rPr>
      <t>Yedid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Mendoza</t>
    </r>
  </si>
  <si>
    <r>
      <rPr>
        <sz val="8"/>
        <rFont val="Arial"/>
        <family val="2"/>
      </rPr>
      <t>10002003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</si>
  <si>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Aflac</t>
    </r>
  </si>
  <si>
    <r>
      <rPr>
        <sz val="8"/>
        <rFont val="Arial"/>
        <family val="2"/>
      </rPr>
      <t>10002004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</si>
  <si>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After-School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All-Stars,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</t>
    </r>
  </si>
  <si>
    <r>
      <rPr>
        <sz val="8"/>
        <rFont val="Arial"/>
        <family val="2"/>
      </rPr>
      <t>10002005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</si>
  <si>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Rich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C.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Burris</t>
    </r>
  </si>
  <si>
    <r>
      <rPr>
        <sz val="8"/>
        <rFont val="Arial"/>
        <family val="2"/>
      </rPr>
      <t>08/05/20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REIM</t>
    </r>
  </si>
  <si>
    <r>
      <rPr>
        <sz val="8"/>
        <rFont val="Arial"/>
        <family val="2"/>
      </rPr>
      <t>5300-020-72</t>
    </r>
  </si>
  <si>
    <r>
      <rPr>
        <sz val="8"/>
        <rFont val="Arial"/>
        <family val="2"/>
      </rPr>
      <t>10002006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</si>
  <si>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Aura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Virginia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Belloso</t>
    </r>
  </si>
  <si>
    <r>
      <rPr>
        <sz val="8"/>
        <rFont val="Arial"/>
        <family val="2"/>
      </rPr>
      <t>5500-020-72</t>
    </r>
  </si>
  <si>
    <r>
      <rPr>
        <sz val="8"/>
        <rFont val="Arial"/>
        <family val="2"/>
      </rPr>
      <t>Operation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Housekeeping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</si>
  <si>
    <r>
      <rPr>
        <sz val="8"/>
        <rFont val="Arial"/>
        <family val="2"/>
      </rPr>
      <t>10002007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</si>
  <si>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CharterSAFE</t>
    </r>
  </si>
  <si>
    <r>
      <rPr>
        <sz val="8"/>
        <rFont val="Arial"/>
        <family val="2"/>
      </rPr>
      <t>5400-020-00</t>
    </r>
  </si>
  <si>
    <r>
      <rPr>
        <sz val="8"/>
        <rFont val="Arial"/>
        <family val="2"/>
      </rPr>
      <t>Insurance</t>
    </r>
  </si>
  <si>
    <r>
      <rPr>
        <sz val="8"/>
        <rFont val="Arial"/>
        <family val="2"/>
      </rPr>
      <t>3603-020-00</t>
    </r>
  </si>
  <si>
    <r>
      <rPr>
        <sz val="8"/>
        <rFont val="Arial"/>
        <family val="2"/>
      </rPr>
      <t>Worker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Compensation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Insurance</t>
    </r>
  </si>
  <si>
    <r>
      <rPr>
        <sz val="8"/>
        <rFont val="Arial"/>
        <family val="2"/>
      </rPr>
      <t>10002008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</si>
  <si>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Donna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Horowitz</t>
    </r>
  </si>
  <si>
    <r>
      <rPr>
        <sz val="8"/>
        <rFont val="Arial"/>
        <family val="2"/>
      </rPr>
      <t>4100-020-01</t>
    </r>
  </si>
  <si>
    <r>
      <rPr>
        <sz val="8"/>
        <rFont val="Arial"/>
        <family val="2"/>
      </rPr>
      <t>10002009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</si>
  <si>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Donna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Kim</t>
    </r>
  </si>
  <si>
    <r>
      <rPr>
        <sz val="8"/>
        <rFont val="Arial"/>
        <family val="2"/>
      </rPr>
      <t>4200-020-14</t>
    </r>
  </si>
  <si>
    <r>
      <rPr>
        <sz val="8"/>
        <rFont val="Arial"/>
        <family val="2"/>
      </rPr>
      <t>Books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Other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Reference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Materials</t>
    </r>
  </si>
  <si>
    <r>
      <rPr>
        <sz val="8"/>
        <rFont val="Arial"/>
        <family val="2"/>
      </rPr>
      <t>10002010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</si>
  <si>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Kelvin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Lara</t>
    </r>
  </si>
  <si>
    <r>
      <rPr>
        <sz val="8"/>
        <rFont val="Arial"/>
        <family val="2"/>
      </rPr>
      <t>10002011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</si>
  <si>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Sparkletts</t>
    </r>
  </si>
  <si>
    <r>
      <rPr>
        <sz val="8"/>
        <rFont val="Arial"/>
        <family val="2"/>
      </rPr>
      <t>19654684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0823</t>
    </r>
  </si>
  <si>
    <r>
      <rPr>
        <sz val="8"/>
        <rFont val="Arial"/>
        <family val="2"/>
      </rPr>
      <t>10002012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</si>
  <si>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Silva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&amp;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SIlva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CPAs</t>
    </r>
  </si>
  <si>
    <r>
      <rPr>
        <sz val="8"/>
        <rFont val="Arial"/>
        <family val="2"/>
      </rPr>
      <t>20-M2554</t>
    </r>
  </si>
  <si>
    <r>
      <rPr>
        <sz val="8"/>
        <rFont val="Arial"/>
        <family val="2"/>
      </rPr>
      <t>5806-020-00</t>
    </r>
  </si>
  <si>
    <r>
      <rPr>
        <sz val="8"/>
        <rFont val="Arial"/>
        <family val="2"/>
      </rPr>
      <t>Audit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</si>
  <si>
    <r>
      <rPr>
        <sz val="8"/>
        <rFont val="Arial"/>
        <family val="2"/>
      </rPr>
      <t>20-M2554-2</t>
    </r>
  </si>
  <si>
    <r>
      <rPr>
        <sz val="8"/>
        <rFont val="Arial"/>
        <family val="2"/>
      </rPr>
      <t>10002013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</si>
  <si>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SSD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Alarm</t>
    </r>
  </si>
  <si>
    <r>
      <rPr>
        <sz val="8"/>
        <rFont val="Arial"/>
        <family val="2"/>
      </rPr>
      <t>R-00210317</t>
    </r>
  </si>
  <si>
    <r>
      <rPr>
        <sz val="8"/>
        <rFont val="Arial"/>
        <family val="2"/>
      </rPr>
      <t>5601-020-60</t>
    </r>
  </si>
  <si>
    <r>
      <rPr>
        <sz val="8"/>
        <rFont val="Arial"/>
        <family val="2"/>
      </rPr>
      <t>Building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Maintenance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SB740</t>
    </r>
  </si>
  <si>
    <r>
      <rPr>
        <sz val="8"/>
        <rFont val="Arial"/>
        <family val="2"/>
      </rPr>
      <t>10002014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9/3/2020</t>
    </r>
  </si>
  <si>
    <r>
      <rPr>
        <sz val="8"/>
        <rFont val="Arial"/>
        <family val="2"/>
      </rPr>
      <t>Saphira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Education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Associate</t>
    </r>
  </si>
  <si>
    <r>
      <rPr>
        <sz val="8"/>
        <rFont val="Arial"/>
        <family val="2"/>
      </rPr>
      <t>10002015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9/8/2020</t>
    </r>
  </si>
  <si>
    <r>
      <rPr>
        <sz val="8"/>
        <rFont val="Arial"/>
        <family val="2"/>
      </rPr>
      <t>08/05/20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-REIM</t>
    </r>
  </si>
  <si>
    <r>
      <rPr>
        <sz val="8"/>
        <rFont val="Arial"/>
        <family val="2"/>
      </rPr>
      <t>10002016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9/15/2020TSA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Consulting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Group</t>
    </r>
  </si>
  <si>
    <r>
      <rPr>
        <sz val="8"/>
        <rFont val="Arial"/>
        <family val="2"/>
      </rPr>
      <t>09/11/20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K.LA</t>
    </r>
  </si>
  <si>
    <r>
      <rPr>
        <sz val="8"/>
        <rFont val="Arial"/>
        <family val="2"/>
      </rPr>
      <t>10002017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9/17/2020Charter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Tech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Inc</t>
    </r>
  </si>
  <si>
    <r>
      <rPr>
        <sz val="8"/>
        <rFont val="Arial"/>
        <family val="2"/>
      </rPr>
      <t>5900-020-32</t>
    </r>
  </si>
  <si>
    <r>
      <rPr>
        <sz val="8"/>
        <rFont val="Arial"/>
        <family val="2"/>
      </rPr>
      <t>10002018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9/17/2020Champions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Inc.</t>
    </r>
  </si>
  <si>
    <r>
      <rPr>
        <sz val="8"/>
        <rFont val="Arial"/>
        <family val="2"/>
      </rPr>
      <t>10002019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9/17/2020Faith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Uniforms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Inc</t>
    </r>
  </si>
  <si>
    <r>
      <rPr>
        <sz val="8"/>
        <rFont val="Arial"/>
        <family val="2"/>
      </rPr>
      <t>4400-020-32</t>
    </r>
  </si>
  <si>
    <r>
      <rPr>
        <sz val="8"/>
        <rFont val="Arial"/>
        <family val="2"/>
      </rPr>
      <t>Noncapitalized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Equipment</t>
    </r>
  </si>
  <si>
    <r>
      <rPr>
        <sz val="8"/>
        <rFont val="Arial"/>
        <family val="2"/>
      </rPr>
      <t>10002020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9/17/2020Francotyp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Postalia,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Inc</t>
    </r>
  </si>
  <si>
    <r>
      <rPr>
        <sz val="8"/>
        <rFont val="Arial"/>
        <family val="2"/>
      </rPr>
      <t>RI104592378</t>
    </r>
  </si>
  <si>
    <r>
      <rPr>
        <sz val="8"/>
        <rFont val="Arial"/>
        <family val="2"/>
      </rPr>
      <t>5605-020-14</t>
    </r>
  </si>
  <si>
    <r>
      <rPr>
        <sz val="8"/>
        <rFont val="Arial"/>
        <family val="2"/>
      </rPr>
      <t>Equipment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Rental/Lease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Expense</t>
    </r>
  </si>
  <si>
    <r>
      <rPr>
        <sz val="8"/>
        <rFont val="Arial"/>
        <family val="2"/>
      </rPr>
      <t>10002021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</si>
  <si>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0913</t>
    </r>
  </si>
  <si>
    <r>
      <rPr>
        <sz val="8"/>
        <rFont val="Arial"/>
        <family val="2"/>
      </rPr>
      <t>5501-020-06</t>
    </r>
  </si>
  <si>
    <r>
      <rPr>
        <sz val="8"/>
        <rFont val="Arial"/>
        <family val="2"/>
      </rPr>
      <t>Utilities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PPP</t>
    </r>
  </si>
  <si>
    <r>
      <rPr>
        <sz val="8"/>
        <rFont val="Arial"/>
        <family val="2"/>
      </rPr>
      <t>10002022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</si>
  <si>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1648</t>
    </r>
  </si>
  <si>
    <r>
      <rPr>
        <sz val="8"/>
        <rFont val="Arial"/>
        <family val="2"/>
      </rPr>
      <t>10002023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</si>
  <si>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1765</t>
    </r>
  </si>
  <si>
    <r>
      <rPr>
        <sz val="8"/>
        <rFont val="Arial"/>
        <family val="2"/>
      </rPr>
      <t>10002024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</si>
  <si>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2075</t>
    </r>
  </si>
  <si>
    <r>
      <rPr>
        <sz val="8"/>
        <rFont val="Arial"/>
        <family val="2"/>
      </rPr>
      <t>10002025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</si>
  <si>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4072</t>
    </r>
  </si>
  <si>
    <r>
      <rPr>
        <sz val="8"/>
        <rFont val="Arial"/>
        <family val="2"/>
      </rPr>
      <t>10002026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</si>
  <si>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4974</t>
    </r>
  </si>
  <si>
    <r>
      <rPr>
        <sz val="8"/>
        <rFont val="Arial"/>
        <family val="2"/>
      </rPr>
      <t>10002027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</si>
  <si>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8701</t>
    </r>
  </si>
  <si>
    <r>
      <rPr>
        <sz val="8"/>
        <rFont val="Arial"/>
        <family val="2"/>
      </rPr>
      <t>10002028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</si>
  <si>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9307</t>
    </r>
  </si>
  <si>
    <r>
      <rPr>
        <sz val="8"/>
        <rFont val="Arial"/>
        <family val="2"/>
      </rPr>
      <t>10002029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9/17/2020Los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Angeles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Department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</si>
  <si>
    <r>
      <rPr>
        <sz val="8"/>
        <rFont val="Arial"/>
        <family val="2"/>
      </rPr>
      <t>08/26/20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9881</t>
    </r>
  </si>
  <si>
    <r>
      <rPr>
        <sz val="8"/>
        <rFont val="Arial"/>
        <family val="2"/>
      </rPr>
      <t>10002030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9/17/2020Crystal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Chavez</t>
    </r>
  </si>
  <si>
    <r>
      <rPr>
        <sz val="8"/>
        <rFont val="Arial"/>
        <family val="2"/>
      </rPr>
      <t>09/11/20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REIM</t>
    </r>
  </si>
  <si>
    <r>
      <rPr>
        <sz val="8"/>
        <rFont val="Arial"/>
        <family val="2"/>
      </rPr>
      <t>4400-020-72</t>
    </r>
  </si>
  <si>
    <r>
      <rPr>
        <sz val="8"/>
        <rFont val="Arial"/>
        <family val="2"/>
      </rPr>
      <t>10002031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9/17/2020MRC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Smart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Technology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Solu</t>
    </r>
  </si>
  <si>
    <r>
      <rPr>
        <sz val="8"/>
        <rFont val="Arial"/>
        <family val="2"/>
      </rPr>
      <t>IN1596342</t>
    </r>
  </si>
  <si>
    <r>
      <rPr>
        <sz val="8"/>
        <rFont val="Arial"/>
        <family val="2"/>
      </rPr>
      <t>10002032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9/17/2020Republic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#902</t>
    </r>
  </si>
  <si>
    <r>
      <rPr>
        <sz val="8"/>
        <rFont val="Arial"/>
        <family val="2"/>
      </rPr>
      <t>0902-00965604</t>
    </r>
  </si>
  <si>
    <r>
      <rPr>
        <sz val="8"/>
        <rFont val="Arial"/>
        <family val="2"/>
      </rPr>
      <t>10002033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9/17/2020Law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Offices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of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Young,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Minne</t>
    </r>
  </si>
  <si>
    <r>
      <rPr>
        <sz val="8"/>
        <rFont val="Arial"/>
        <family val="2"/>
      </rPr>
      <t>5805-020-32</t>
    </r>
  </si>
  <si>
    <r>
      <rPr>
        <sz val="8"/>
        <rFont val="Arial"/>
        <family val="2"/>
      </rPr>
      <t>10002034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9/22/2020Aura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Virginia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Belloso</t>
    </r>
  </si>
  <si>
    <r>
      <rPr>
        <sz val="8"/>
        <rFont val="Arial"/>
        <family val="2"/>
      </rPr>
      <t>5500-020-32</t>
    </r>
  </si>
  <si>
    <r>
      <rPr>
        <sz val="8"/>
        <rFont val="Arial"/>
        <family val="2"/>
      </rPr>
      <t>Operation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and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Housekeeping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</t>
    </r>
  </si>
  <si>
    <r>
      <rPr>
        <sz val="8"/>
        <rFont val="Arial"/>
        <family val="2"/>
      </rPr>
      <t>10002035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9/22/2020Charter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School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Management</t>
    </r>
  </si>
  <si>
    <r>
      <rPr>
        <sz val="8"/>
        <rFont val="Arial"/>
        <family val="2"/>
      </rPr>
      <t>10002036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9/22/2020CaliforniaChoice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Benefit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Adm</t>
    </r>
  </si>
  <si>
    <r>
      <rPr>
        <sz val="8"/>
        <rFont val="Arial"/>
        <family val="2"/>
      </rPr>
      <t>10002037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9/22/2020CharterSAFE</t>
    </r>
  </si>
  <si>
    <r>
      <rPr>
        <sz val="8"/>
        <rFont val="Arial"/>
        <family val="2"/>
      </rPr>
      <t>10002038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9/22/2020Charter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Tech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Services,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Inc</t>
    </r>
  </si>
  <si>
    <r>
      <rPr>
        <sz val="8"/>
        <rFont val="Arial"/>
        <family val="2"/>
      </rPr>
      <t>5877-020-00</t>
    </r>
  </si>
  <si>
    <r>
      <rPr>
        <sz val="8"/>
        <rFont val="Arial"/>
        <family val="2"/>
      </rPr>
      <t>IT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Services</t>
    </r>
  </si>
  <si>
    <r>
      <rPr>
        <sz val="8"/>
        <rFont val="Arial"/>
        <family val="2"/>
      </rPr>
      <t>10002039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9/22/2020SSD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Alarm</t>
    </r>
  </si>
  <si>
    <r>
      <rPr>
        <sz val="8"/>
        <rFont val="Arial"/>
        <family val="2"/>
      </rPr>
      <t>R-00197128</t>
    </r>
  </si>
  <si>
    <r>
      <rPr>
        <sz val="8"/>
        <rFont val="Arial"/>
        <family val="2"/>
      </rPr>
      <t>R-00221568</t>
    </r>
  </si>
  <si>
    <r>
      <rPr>
        <sz val="8"/>
        <rFont val="Arial"/>
        <family val="2"/>
      </rPr>
      <t>10002040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9/24/2020Cassandra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Kwoh</t>
    </r>
  </si>
  <si>
    <r>
      <rPr>
        <sz val="8"/>
        <rFont val="Arial"/>
        <family val="2"/>
      </rPr>
      <t>OCTOBER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202</t>
    </r>
  </si>
  <si>
    <r>
      <rPr>
        <sz val="8"/>
        <rFont val="Arial"/>
        <family val="2"/>
      </rPr>
      <t>10002041</t>
    </r>
    <r>
      <rPr>
        <sz val="8"/>
        <rFont val="Times New Roman"/>
        <family val="1"/>
      </rPr>
      <t xml:space="preserve">  </t>
    </r>
    <r>
      <rPr>
        <sz val="8"/>
        <rFont val="Arial"/>
        <family val="2"/>
      </rPr>
      <t>9/24/2020TSA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Consulting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Group</t>
    </r>
  </si>
  <si>
    <r>
      <rPr>
        <sz val="8"/>
        <rFont val="Arial"/>
        <family val="2"/>
      </rPr>
      <t>09/10/20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-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K.LA</t>
    </r>
  </si>
  <si>
    <r>
      <rPr>
        <sz val="8"/>
        <rFont val="Arial"/>
        <family val="2"/>
      </rPr>
      <t>Outstanding</t>
    </r>
  </si>
  <si>
    <r>
      <rPr>
        <sz val="8"/>
        <rFont val="Arial"/>
        <family val="2"/>
      </rPr>
      <t>2,973.00</t>
    </r>
    <r>
      <rPr>
        <sz val="8"/>
        <rFont val="Times New Roman"/>
        <family val="1"/>
      </rPr>
      <t xml:space="preserve">   </t>
    </r>
    <r>
      <rPr>
        <sz val="8"/>
        <rFont val="Arial"/>
        <family val="2"/>
      </rPr>
      <t>1.00</t>
    </r>
  </si>
  <si>
    <r>
      <rPr>
        <sz val="6"/>
        <rFont val="Arial"/>
        <family val="2"/>
      </rPr>
      <t>Misc</t>
    </r>
    <r>
      <rPr>
        <sz val="6"/>
        <rFont val="Times New Roman"/>
        <family val="1"/>
      </rPr>
      <t xml:space="preserve"> </t>
    </r>
    <r>
      <rPr>
        <sz val="6"/>
        <rFont val="Arial"/>
        <family val="2"/>
      </rPr>
      <t>Payments:</t>
    </r>
  </si>
  <si>
    <t>September 2020</t>
  </si>
  <si>
    <t>12.5</t>
  </si>
  <si>
    <t>9501-020</t>
  </si>
  <si>
    <t>Accrued Salaries</t>
  </si>
  <si>
    <t>July 2020 - September 2020</t>
  </si>
  <si>
    <t>July - September</t>
  </si>
  <si>
    <t>PUBLIC POLICY CHARTER SCHOOL</t>
  </si>
  <si>
    <t>CREDIT CARD ALLOCATION</t>
  </si>
  <si>
    <t>CARD NAME/NUMBER: 8852</t>
  </si>
  <si>
    <t>DATE RANGE: 08/14/20 THROUGH 09/11/20</t>
  </si>
  <si>
    <t>Trans Date</t>
  </si>
  <si>
    <t>Vendor</t>
  </si>
  <si>
    <t>Purchase Amt</t>
  </si>
  <si>
    <t>Credits</t>
  </si>
  <si>
    <t>Expense Category</t>
  </si>
  <si>
    <t>Restricted Fund</t>
  </si>
  <si>
    <t>DESCRIPTIONS</t>
  </si>
  <si>
    <t>ADOBE</t>
  </si>
  <si>
    <t>5300-Dues and Memberships</t>
  </si>
  <si>
    <t>020-Charter 1</t>
  </si>
  <si>
    <t>00 - Unrestricted</t>
  </si>
  <si>
    <t>ADOBE MEMBERSHIP</t>
  </si>
  <si>
    <t>TCI</t>
  </si>
  <si>
    <t>4300-Materials and Supplies</t>
  </si>
  <si>
    <t>32-Title I ESSR</t>
  </si>
  <si>
    <t xml:space="preserve">STUDENT SUBCRIPTIONS </t>
  </si>
  <si>
    <t>METRO BY TMOBILE</t>
  </si>
  <si>
    <t>4430-Noncapitalized Student Equipment</t>
  </si>
  <si>
    <t>HOTSPOTS FOR 3 STUDENTS</t>
  </si>
  <si>
    <t>HOTSPOTS FOR 2 STUDENTS</t>
  </si>
  <si>
    <t>HOTSPOTS FOR 1 STUDENTS</t>
  </si>
  <si>
    <t>FP MAILING SOLUTIONS</t>
  </si>
  <si>
    <t>5900-Communications (Tele., Internet, Copies,Postage,Messenger)</t>
  </si>
  <si>
    <t>POSTAGE FOR MASS MAILER (DISTANCE LEARNING POLICY,PARENT/STUDENT HANDBOOK,CALENDAR AND SCHEDULE)</t>
  </si>
  <si>
    <t xml:space="preserve">EFAX </t>
  </si>
  <si>
    <t>FAXING SERVICES</t>
  </si>
  <si>
    <t>AMAZON</t>
  </si>
  <si>
    <t xml:space="preserve">RESTOCK WHITE ENVELOPES FOR FUTURE MAILERS </t>
  </si>
  <si>
    <t>FACEBOOK</t>
  </si>
  <si>
    <t>5815-Advertising/Recruiting</t>
  </si>
  <si>
    <t xml:space="preserve">FACEBOOK POST BOOST FOR ADVERTISEMENT </t>
  </si>
  <si>
    <t>ADDING MORE GB TO STUDENT HOTSPOT</t>
  </si>
  <si>
    <t>AUTOMATIC PAYMENT</t>
  </si>
  <si>
    <t xml:space="preserve">MONEY DEDUCTED FROM OUR ACCOUNT TO PAY CREDIT CARD </t>
  </si>
  <si>
    <t xml:space="preserve">HOTSPOT TABLET FOR 1 STUDENT </t>
  </si>
  <si>
    <t>WELLS FARGO CASH BACK CREDIT</t>
  </si>
  <si>
    <t>WELLS FARGO CASH BACK CREDIT EARNED BASED ON THE AMOUNT WE HAVE SPENT</t>
  </si>
  <si>
    <t>PERIODIC *FINANCE CHARGE*PURCHASES $63.30 CASH ADVANCE</t>
  </si>
  <si>
    <t>WELLS FARGO CREDIT CARD INTEREST CHARGE</t>
  </si>
  <si>
    <t>Subtotal charges</t>
  </si>
  <si>
    <t>Approved By:</t>
  </si>
  <si>
    <t>Date</t>
  </si>
  <si>
    <t>Authorized By:</t>
  </si>
  <si>
    <t>CARES Act funds received $102k</t>
  </si>
  <si>
    <t>State CARES Act funds $16k</t>
  </si>
  <si>
    <t>Reduced 1 teacher with lower enrollment; revising budget</t>
  </si>
  <si>
    <t>Reduced 1 aide with lower enrollment; revising budget</t>
  </si>
  <si>
    <t>Beginning to spend CARES Act funds; revising budget for LCP</t>
  </si>
  <si>
    <t>Overall savings due to budgets lowered for lower enrollment</t>
  </si>
  <si>
    <t>Benefits reduced respectively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</si>
</sst>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10409]\$#,##0;\(\$#,##0\);\-"/>
    <numFmt numFmtId="165" formatCode="[$-1010409]\$#,##0;\(\$#,##0\);&quot;-&quot;"/>
    <numFmt numFmtId="166" formatCode="[$-1010409]#,##0.0%"/>
    <numFmt numFmtId="167" formatCode="m/dd/yyyy;@"/>
    <numFmt numFmtId="168" formatCode="[$-1010409]#,##0.00%"/>
  </numFmts>
  <fonts count="4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sz val="9"/>
      <color rgb="FFFFFFFF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i/>
      <sz val="9"/>
      <color rgb="FF000000"/>
      <name val="Verdana"/>
      <family val="2"/>
    </font>
    <font>
      <sz val="11"/>
      <color rgb="FF000000"/>
      <name val="Calibri"/>
      <family val="2"/>
    </font>
    <font>
      <b/>
      <sz val="7"/>
      <name val="Arial"/>
      <family val="2"/>
    </font>
    <font>
      <sz val="7"/>
      <name val="Times New Roman"/>
      <family val="1"/>
    </font>
    <font>
      <b/>
      <i/>
      <sz val="7"/>
      <name val="Arial"/>
      <family val="2"/>
    </font>
    <font>
      <sz val="7"/>
      <name val="Arial"/>
      <family val="2"/>
    </font>
    <font>
      <sz val="8"/>
      <color rgb="FF000000"/>
      <name val="Arial"/>
      <family val="2"/>
    </font>
    <font>
      <sz val="6"/>
      <name val="Arial"/>
      <family val="2"/>
    </font>
    <font>
      <sz val="6"/>
      <name val="Times New Roman"/>
      <family val="1"/>
    </font>
    <font>
      <sz val="6.5"/>
      <name val="Arial"/>
      <family val="2"/>
    </font>
    <font>
      <sz val="6.5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FFFFFF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  <font>
      <sz val="11"/>
      <name val="Calibri"/>
      <family val="2"/>
    </font>
    <font>
      <b/>
      <sz val="20"/>
      <color rgb="FF3D3D3D"/>
      <name val="Microsoft Sans Serif"/>
      <family val="2"/>
    </font>
    <font>
      <b/>
      <sz val="14"/>
      <color rgb="FF000000"/>
      <name val="Verdana"/>
      <family val="2"/>
    </font>
    <font>
      <b/>
      <sz val="9"/>
      <color rgb="FF000000"/>
      <name val="Verdana"/>
      <family val="2"/>
    </font>
    <font>
      <b/>
      <sz val="8"/>
      <color rgb="FFFFFFFF"/>
      <name val="Verdana"/>
      <family val="2"/>
    </font>
    <font>
      <sz val="9"/>
      <color rgb="FF000000"/>
      <name val="Verdana"/>
      <family val="2"/>
    </font>
    <font>
      <b/>
      <sz val="7"/>
      <color rgb="FF000000"/>
      <name val="Verdana"/>
      <family val="2"/>
    </font>
    <font>
      <sz val="7"/>
      <color rgb="FF000000"/>
      <name val="Verdana"/>
      <family val="2"/>
    </font>
    <font>
      <b/>
      <sz val="8"/>
      <color rgb="FF000000"/>
      <name val="Arial"/>
      <family val="2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DDDDD"/>
      </patternFill>
    </fill>
    <fill>
      <patternFill patternType="solid">
        <fgColor rgb="FFFFFFFF"/>
      </patternFill>
    </fill>
    <fill>
      <patternFill patternType="solid">
        <fgColor rgb="FF6495ED"/>
      </patternFill>
    </fill>
    <fill>
      <patternFill patternType="solid">
        <fgColor rgb="FFD3D3D3"/>
      </patternFill>
    </fill>
    <fill>
      <patternFill patternType="solid">
        <fgColor rgb="FF90EE90"/>
      </patternFill>
    </fill>
    <fill>
      <patternFill patternType="solid">
        <fgColor rgb="FFADD8E6"/>
      </patternFill>
    </fill>
  </fills>
  <borders count="3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medium">
        <color rgb="FFD3D3D3"/>
      </top>
      <bottom style="medium">
        <color rgb="FFD3D3D3"/>
      </bottom>
      <diagonal/>
    </border>
    <border>
      <left/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</borders>
  <cellStyleXfs count="4">
    <xf numFmtId="0" fontId="0" fillId="0" borderId="0"/>
    <xf numFmtId="0" fontId="7" fillId="0" borderId="0">
      <alignment vertical="top"/>
    </xf>
    <xf numFmtId="0" fontId="8" fillId="0" borderId="0">
      <alignment wrapText="1"/>
    </xf>
    <xf numFmtId="0" fontId="10" fillId="0" borderId="0">
      <alignment wrapText="1"/>
    </xf>
  </cellStyleXfs>
  <cellXfs count="281">
    <xf numFmtId="0" fontId="0" fillId="0" borderId="0" xfId="0"/>
    <xf numFmtId="0" fontId="0" fillId="0" borderId="0" xfId="0" applyAlignment="1">
      <alignment wrapText="1" readingOrder="1"/>
    </xf>
    <xf numFmtId="0" fontId="1" fillId="3" borderId="0" xfId="0" applyFont="1" applyFill="1" applyAlignment="1">
      <alignment horizontal="center" vertical="top" readingOrder="1"/>
    </xf>
    <xf numFmtId="0" fontId="1" fillId="0" borderId="0" xfId="0" applyFont="1" applyAlignment="1">
      <alignment horizontal="center" vertical="top" readingOrder="1"/>
    </xf>
    <xf numFmtId="0" fontId="0" fillId="0" borderId="0" xfId="0" applyAlignment="1">
      <alignment horizontal="left" vertical="top"/>
    </xf>
    <xf numFmtId="1" fontId="15" fillId="0" borderId="0" xfId="0" applyNumberFormat="1" applyFont="1" applyAlignment="1">
      <alignment horizontal="right" vertical="top" shrinkToFit="1"/>
    </xf>
    <xf numFmtId="1" fontId="15" fillId="0" borderId="0" xfId="0" applyNumberFormat="1" applyFont="1" applyAlignment="1">
      <alignment horizontal="right" vertical="center" shrinkToFit="1"/>
    </xf>
    <xf numFmtId="0" fontId="0" fillId="0" borderId="0" xfId="0" applyAlignment="1">
      <alignment readingOrder="1"/>
    </xf>
    <xf numFmtId="0" fontId="6" fillId="3" borderId="0" xfId="0" applyFont="1" applyFill="1" applyAlignment="1">
      <alignment vertical="top" readingOrder="1"/>
    </xf>
    <xf numFmtId="0" fontId="23" fillId="4" borderId="14" xfId="0" applyFont="1" applyFill="1" applyBorder="1" applyAlignment="1">
      <alignment vertical="top" readingOrder="1"/>
    </xf>
    <xf numFmtId="0" fontId="23" fillId="4" borderId="15" xfId="0" applyFont="1" applyFill="1" applyBorder="1" applyAlignment="1">
      <alignment vertical="top" readingOrder="1"/>
    </xf>
    <xf numFmtId="0" fontId="1" fillId="2" borderId="0" xfId="0" applyFont="1" applyFill="1" applyAlignment="1">
      <alignment horizontal="center" vertical="top" readingOrder="1"/>
    </xf>
    <xf numFmtId="0" fontId="23" fillId="4" borderId="7" xfId="0" applyFont="1" applyFill="1" applyBorder="1" applyAlignment="1">
      <alignment horizontal="center" vertical="center" wrapText="1" readingOrder="1"/>
    </xf>
    <xf numFmtId="0" fontId="23" fillId="4" borderId="5" xfId="0" applyFont="1" applyFill="1" applyBorder="1" applyAlignment="1">
      <alignment horizontal="center" vertical="center" wrapText="1" readingOrder="1"/>
    </xf>
    <xf numFmtId="166" fontId="25" fillId="5" borderId="10" xfId="0" applyNumberFormat="1" applyFont="1" applyFill="1" applyBorder="1" applyAlignment="1">
      <alignment horizontal="right" vertical="center" wrapText="1" readingOrder="1"/>
    </xf>
    <xf numFmtId="164" fontId="25" fillId="5" borderId="8" xfId="0" applyNumberFormat="1" applyFont="1" applyFill="1" applyBorder="1" applyAlignment="1">
      <alignment horizontal="right" vertical="center" wrapText="1" readingOrder="1"/>
    </xf>
    <xf numFmtId="166" fontId="25" fillId="7" borderId="10" xfId="0" applyNumberFormat="1" applyFont="1" applyFill="1" applyBorder="1" applyAlignment="1">
      <alignment horizontal="right" vertical="center" wrapText="1" readingOrder="1"/>
    </xf>
    <xf numFmtId="164" fontId="25" fillId="7" borderId="8" xfId="0" applyNumberFormat="1" applyFont="1" applyFill="1" applyBorder="1" applyAlignment="1">
      <alignment horizontal="right" vertical="center" wrapText="1" readingOrder="1"/>
    </xf>
    <xf numFmtId="0" fontId="23" fillId="4" borderId="5" xfId="0" applyFont="1" applyFill="1" applyBorder="1" applyAlignment="1">
      <alignment horizontal="left" vertical="center" wrapText="1" readingOrder="1"/>
    </xf>
    <xf numFmtId="0" fontId="23" fillId="4" borderId="24" xfId="0" applyFont="1" applyFill="1" applyBorder="1" applyAlignment="1">
      <alignment horizontal="center" vertical="center" wrapText="1" readingOrder="1"/>
    </xf>
    <xf numFmtId="0" fontId="25" fillId="0" borderId="8" xfId="0" applyFont="1" applyBorder="1" applyAlignment="1">
      <alignment horizontal="left" vertical="center" wrapText="1" readingOrder="1"/>
    </xf>
    <xf numFmtId="164" fontId="25" fillId="0" borderId="26" xfId="0" applyNumberFormat="1" applyFont="1" applyBorder="1" applyAlignment="1">
      <alignment horizontal="right" vertical="center" wrapText="1" readingOrder="1"/>
    </xf>
    <xf numFmtId="164" fontId="25" fillId="0" borderId="10" xfId="0" applyNumberFormat="1" applyFont="1" applyBorder="1" applyAlignment="1">
      <alignment horizontal="right" vertical="center" wrapText="1" readingOrder="1"/>
    </xf>
    <xf numFmtId="164" fontId="25" fillId="0" borderId="8" xfId="0" applyNumberFormat="1" applyFont="1" applyBorder="1" applyAlignment="1">
      <alignment horizontal="right" vertical="center" wrapText="1" readingOrder="1"/>
    </xf>
    <xf numFmtId="166" fontId="25" fillId="0" borderId="10" xfId="0" applyNumberFormat="1" applyFont="1" applyBorder="1" applyAlignment="1">
      <alignment horizontal="right" vertical="center" wrapText="1" readingOrder="1"/>
    </xf>
    <xf numFmtId="168" fontId="25" fillId="0" borderId="8" xfId="0" applyNumberFormat="1" applyFont="1" applyBorder="1" applyAlignment="1">
      <alignment horizontal="right" vertical="center" wrapText="1" readingOrder="1"/>
    </xf>
    <xf numFmtId="164" fontId="25" fillId="5" borderId="26" xfId="0" applyNumberFormat="1" applyFont="1" applyFill="1" applyBorder="1" applyAlignment="1">
      <alignment horizontal="right" vertical="center" wrapText="1" readingOrder="1"/>
    </xf>
    <xf numFmtId="164" fontId="25" fillId="5" borderId="10" xfId="0" applyNumberFormat="1" applyFont="1" applyFill="1" applyBorder="1" applyAlignment="1">
      <alignment horizontal="right" vertical="center" wrapText="1" readingOrder="1"/>
    </xf>
    <xf numFmtId="168" fontId="25" fillId="5" borderId="8" xfId="0" applyNumberFormat="1" applyFont="1" applyFill="1" applyBorder="1" applyAlignment="1">
      <alignment horizontal="right" vertical="center" wrapText="1" readingOrder="1"/>
    </xf>
    <xf numFmtId="0" fontId="25" fillId="0" borderId="26" xfId="0" applyFont="1" applyBorder="1" applyAlignment="1">
      <alignment horizontal="right" vertical="center" wrapText="1" readingOrder="1"/>
    </xf>
    <xf numFmtId="0" fontId="25" fillId="0" borderId="10" xfId="0" applyFont="1" applyBorder="1" applyAlignment="1">
      <alignment horizontal="right" vertical="center" wrapText="1" readingOrder="1"/>
    </xf>
    <xf numFmtId="164" fontId="25" fillId="7" borderId="26" xfId="0" applyNumberFormat="1" applyFont="1" applyFill="1" applyBorder="1" applyAlignment="1">
      <alignment horizontal="right" vertical="center" wrapText="1" readingOrder="1"/>
    </xf>
    <xf numFmtId="164" fontId="25" fillId="7" borderId="10" xfId="0" applyNumberFormat="1" applyFont="1" applyFill="1" applyBorder="1" applyAlignment="1">
      <alignment horizontal="right" vertical="center" wrapText="1" readingOrder="1"/>
    </xf>
    <xf numFmtId="168" fontId="25" fillId="7" borderId="8" xfId="0" applyNumberFormat="1" applyFont="1" applyFill="1" applyBorder="1" applyAlignment="1">
      <alignment horizontal="right" vertical="center" wrapText="1" readingOrder="1"/>
    </xf>
    <xf numFmtId="0" fontId="25" fillId="7" borderId="8" xfId="0" applyFont="1" applyFill="1" applyBorder="1" applyAlignment="1">
      <alignment horizontal="right" vertical="center" wrapText="1" readingOrder="1"/>
    </xf>
    <xf numFmtId="0" fontId="1" fillId="0" borderId="0" xfId="0" applyFont="1" applyAlignment="1">
      <alignment vertical="top" readingOrder="1"/>
    </xf>
    <xf numFmtId="0" fontId="23" fillId="4" borderId="20" xfId="0" applyFont="1" applyFill="1" applyBorder="1" applyAlignment="1">
      <alignment vertical="top" readingOrder="1"/>
    </xf>
    <xf numFmtId="0" fontId="5" fillId="0" borderId="20" xfId="0" applyFont="1" applyBorder="1" applyAlignment="1">
      <alignment vertical="top" readingOrder="1"/>
    </xf>
    <xf numFmtId="0" fontId="5" fillId="0" borderId="15" xfId="0" applyFont="1" applyBorder="1" applyAlignment="1">
      <alignment vertical="top" readingOrder="1"/>
    </xf>
    <xf numFmtId="0" fontId="5" fillId="0" borderId="14" xfId="0" applyFont="1" applyBorder="1" applyAlignment="1">
      <alignment vertical="top" readingOrder="1"/>
    </xf>
    <xf numFmtId="0" fontId="0" fillId="0" borderId="0" xfId="0" applyAlignment="1">
      <alignment vertical="center"/>
    </xf>
    <xf numFmtId="4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top" shrinkToFit="1"/>
    </xf>
    <xf numFmtId="2" fontId="15" fillId="0" borderId="0" xfId="0" applyNumberFormat="1" applyFont="1" applyAlignment="1">
      <alignment horizontal="right" vertical="center" shrinkToFit="1"/>
    </xf>
    <xf numFmtId="0" fontId="16" fillId="0" borderId="18" xfId="0" applyFont="1" applyBorder="1" applyAlignment="1">
      <alignment horizontal="left" vertical="top" wrapText="1" indent="2"/>
    </xf>
    <xf numFmtId="0" fontId="0" fillId="0" borderId="19" xfId="0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0" fontId="26" fillId="2" borderId="0" xfId="0" applyFont="1" applyFill="1" applyAlignment="1">
      <alignment vertical="top" readingOrder="1"/>
    </xf>
    <xf numFmtId="0" fontId="26" fillId="2" borderId="0" xfId="0" applyFont="1" applyFill="1" applyAlignment="1">
      <alignment horizontal="center" vertical="top" readingOrder="1"/>
    </xf>
    <xf numFmtId="0" fontId="27" fillId="2" borderId="0" xfId="0" applyFont="1" applyFill="1" applyAlignment="1">
      <alignment vertical="center" readingOrder="1"/>
    </xf>
    <xf numFmtId="0" fontId="26" fillId="3" borderId="0" xfId="0" applyFont="1" applyFill="1" applyAlignment="1">
      <alignment horizontal="center" vertical="top" readingOrder="1"/>
    </xf>
    <xf numFmtId="0" fontId="28" fillId="3" borderId="0" xfId="0" applyFont="1" applyFill="1" applyAlignment="1">
      <alignment vertical="top" readingOrder="1"/>
    </xf>
    <xf numFmtId="0" fontId="29" fillId="3" borderId="0" xfId="0" applyFont="1" applyFill="1" applyAlignment="1">
      <alignment vertical="top" readingOrder="1"/>
    </xf>
    <xf numFmtId="0" fontId="30" fillId="4" borderId="20" xfId="0" applyFont="1" applyFill="1" applyBorder="1" applyAlignment="1">
      <alignment vertical="top" readingOrder="1"/>
    </xf>
    <xf numFmtId="0" fontId="30" fillId="4" borderId="14" xfId="0" applyFont="1" applyFill="1" applyBorder="1" applyAlignment="1">
      <alignment vertical="top" readingOrder="1"/>
    </xf>
    <xf numFmtId="0" fontId="30" fillId="4" borderId="15" xfId="0" applyFont="1" applyFill="1" applyBorder="1" applyAlignment="1">
      <alignment vertical="top" readingOrder="1"/>
    </xf>
    <xf numFmtId="0" fontId="26" fillId="0" borderId="0" xfId="0" applyFont="1" applyAlignment="1">
      <alignment horizontal="center" vertical="top" readingOrder="1"/>
    </xf>
    <xf numFmtId="0" fontId="31" fillId="0" borderId="20" xfId="0" applyFont="1" applyBorder="1" applyAlignment="1">
      <alignment vertical="top" readingOrder="1"/>
    </xf>
    <xf numFmtId="0" fontId="31" fillId="0" borderId="14" xfId="0" applyFont="1" applyBorder="1" applyAlignment="1">
      <alignment vertical="top" readingOrder="1"/>
    </xf>
    <xf numFmtId="0" fontId="31" fillId="0" borderId="15" xfId="0" applyFont="1" applyBorder="1" applyAlignment="1">
      <alignment vertical="top" readingOrder="1"/>
    </xf>
    <xf numFmtId="0" fontId="30" fillId="4" borderId="6" xfId="0" applyFont="1" applyFill="1" applyBorder="1" applyAlignment="1">
      <alignment vertical="center" readingOrder="1"/>
    </xf>
    <xf numFmtId="0" fontId="30" fillId="4" borderId="21" xfId="0" applyFont="1" applyFill="1" applyBorder="1" applyAlignment="1">
      <alignment vertical="center" readingOrder="1"/>
    </xf>
    <xf numFmtId="0" fontId="30" fillId="4" borderId="16" xfId="0" applyFont="1" applyFill="1" applyBorder="1" applyAlignment="1">
      <alignment vertical="center" readingOrder="1"/>
    </xf>
    <xf numFmtId="0" fontId="30" fillId="4" borderId="17" xfId="0" applyFont="1" applyFill="1" applyBorder="1" applyAlignment="1">
      <alignment vertical="center" readingOrder="1"/>
    </xf>
    <xf numFmtId="0" fontId="30" fillId="4" borderId="7" xfId="0" applyFont="1" applyFill="1" applyBorder="1" applyAlignment="1">
      <alignment horizontal="center" vertical="center" readingOrder="1"/>
    </xf>
    <xf numFmtId="0" fontId="30" fillId="4" borderId="5" xfId="0" applyFont="1" applyFill="1" applyBorder="1" applyAlignment="1">
      <alignment horizontal="center" vertical="center" readingOrder="1"/>
    </xf>
    <xf numFmtId="0" fontId="32" fillId="5" borderId="9" xfId="0" applyFont="1" applyFill="1" applyBorder="1" applyAlignment="1">
      <alignment vertical="center" readingOrder="1"/>
    </xf>
    <xf numFmtId="164" fontId="33" fillId="5" borderId="9" xfId="0" applyNumberFormat="1" applyFont="1" applyFill="1" applyBorder="1" applyAlignment="1">
      <alignment vertical="center" readingOrder="1"/>
    </xf>
    <xf numFmtId="166" fontId="33" fillId="5" borderId="10" xfId="0" applyNumberFormat="1" applyFont="1" applyFill="1" applyBorder="1" applyAlignment="1">
      <alignment horizontal="right" vertical="center" readingOrder="1"/>
    </xf>
    <xf numFmtId="164" fontId="33" fillId="5" borderId="8" xfId="0" applyNumberFormat="1" applyFont="1" applyFill="1" applyBorder="1" applyAlignment="1">
      <alignment horizontal="right" vertical="center" readingOrder="1"/>
    </xf>
    <xf numFmtId="0" fontId="32" fillId="7" borderId="9" xfId="0" applyFont="1" applyFill="1" applyBorder="1" applyAlignment="1">
      <alignment vertical="center" readingOrder="1"/>
    </xf>
    <xf numFmtId="164" fontId="33" fillId="7" borderId="9" xfId="0" applyNumberFormat="1" applyFont="1" applyFill="1" applyBorder="1" applyAlignment="1">
      <alignment vertical="center" readingOrder="1"/>
    </xf>
    <xf numFmtId="166" fontId="33" fillId="7" borderId="10" xfId="0" applyNumberFormat="1" applyFont="1" applyFill="1" applyBorder="1" applyAlignment="1">
      <alignment horizontal="right" vertical="center" readingOrder="1"/>
    </xf>
    <xf numFmtId="164" fontId="33" fillId="7" borderId="8" xfId="0" applyNumberFormat="1" applyFont="1" applyFill="1" applyBorder="1" applyAlignment="1">
      <alignment horizontal="right" vertical="center" readingOrder="1"/>
    </xf>
    <xf numFmtId="0" fontId="30" fillId="4" borderId="23" xfId="0" applyFont="1" applyFill="1" applyBorder="1" applyAlignment="1">
      <alignment vertical="center" readingOrder="1"/>
    </xf>
    <xf numFmtId="0" fontId="30" fillId="4" borderId="5" xfId="0" applyFont="1" applyFill="1" applyBorder="1" applyAlignment="1">
      <alignment horizontal="left" vertical="center" readingOrder="1"/>
    </xf>
    <xf numFmtId="0" fontId="30" fillId="4" borderId="24" xfId="0" applyFont="1" applyFill="1" applyBorder="1" applyAlignment="1">
      <alignment horizontal="center" vertical="center" readingOrder="1"/>
    </xf>
    <xf numFmtId="0" fontId="33" fillId="0" borderId="8" xfId="0" applyFont="1" applyBorder="1" applyAlignment="1">
      <alignment horizontal="left" vertical="center" readingOrder="1"/>
    </xf>
    <xf numFmtId="0" fontId="33" fillId="0" borderId="9" xfId="0" applyFont="1" applyBorder="1" applyAlignment="1">
      <alignment vertical="center" readingOrder="1"/>
    </xf>
    <xf numFmtId="164" fontId="33" fillId="0" borderId="25" xfId="0" applyNumberFormat="1" applyFont="1" applyBorder="1" applyAlignment="1">
      <alignment vertical="center" readingOrder="1"/>
    </xf>
    <xf numFmtId="164" fontId="33" fillId="0" borderId="9" xfId="0" applyNumberFormat="1" applyFont="1" applyBorder="1" applyAlignment="1">
      <alignment vertical="center" readingOrder="1"/>
    </xf>
    <xf numFmtId="164" fontId="33" fillId="0" borderId="26" xfId="0" applyNumberFormat="1" applyFont="1" applyBorder="1" applyAlignment="1">
      <alignment horizontal="right" vertical="center" readingOrder="1"/>
    </xf>
    <xf numFmtId="164" fontId="33" fillId="0" borderId="10" xfId="0" applyNumberFormat="1" applyFont="1" applyBorder="1" applyAlignment="1">
      <alignment horizontal="right" vertical="center" readingOrder="1"/>
    </xf>
    <xf numFmtId="164" fontId="33" fillId="0" borderId="8" xfId="0" applyNumberFormat="1" applyFont="1" applyBorder="1" applyAlignment="1">
      <alignment horizontal="right" vertical="center" readingOrder="1"/>
    </xf>
    <xf numFmtId="166" fontId="33" fillId="0" borderId="10" xfId="0" applyNumberFormat="1" applyFont="1" applyBorder="1" applyAlignment="1">
      <alignment horizontal="right" vertical="center" readingOrder="1"/>
    </xf>
    <xf numFmtId="168" fontId="33" fillId="0" borderId="8" xfId="0" applyNumberFormat="1" applyFont="1" applyBorder="1" applyAlignment="1">
      <alignment horizontal="right" vertical="center" readingOrder="1"/>
    </xf>
    <xf numFmtId="0" fontId="32" fillId="5" borderId="11" xfId="0" applyFont="1" applyFill="1" applyBorder="1" applyAlignment="1">
      <alignment vertical="center" readingOrder="1"/>
    </xf>
    <xf numFmtId="164" fontId="33" fillId="5" borderId="25" xfId="0" applyNumberFormat="1" applyFont="1" applyFill="1" applyBorder="1" applyAlignment="1">
      <alignment vertical="center" readingOrder="1"/>
    </xf>
    <xf numFmtId="164" fontId="33" fillId="5" borderId="26" xfId="0" applyNumberFormat="1" applyFont="1" applyFill="1" applyBorder="1" applyAlignment="1">
      <alignment horizontal="right" vertical="center" readingOrder="1"/>
    </xf>
    <xf numFmtId="164" fontId="33" fillId="5" borderId="10" xfId="0" applyNumberFormat="1" applyFont="1" applyFill="1" applyBorder="1" applyAlignment="1">
      <alignment horizontal="right" vertical="center" readingOrder="1"/>
    </xf>
    <xf numFmtId="168" fontId="33" fillId="5" borderId="8" xfId="0" applyNumberFormat="1" applyFont="1" applyFill="1" applyBorder="1" applyAlignment="1">
      <alignment horizontal="right" vertical="center" readingOrder="1"/>
    </xf>
    <xf numFmtId="0" fontId="33" fillId="0" borderId="26" xfId="0" applyFont="1" applyBorder="1" applyAlignment="1">
      <alignment horizontal="right" vertical="center" readingOrder="1"/>
    </xf>
    <xf numFmtId="0" fontId="33" fillId="0" borderId="10" xfId="0" applyFont="1" applyBorder="1" applyAlignment="1">
      <alignment horizontal="right" vertical="center" readingOrder="1"/>
    </xf>
    <xf numFmtId="0" fontId="33" fillId="0" borderId="25" xfId="0" applyFont="1" applyBorder="1" applyAlignment="1">
      <alignment vertical="center" readingOrder="1"/>
    </xf>
    <xf numFmtId="0" fontId="33" fillId="0" borderId="8" xfId="0" applyFont="1" applyBorder="1" applyAlignment="1">
      <alignment horizontal="right" vertical="center" readingOrder="1"/>
    </xf>
    <xf numFmtId="0" fontId="32" fillId="7" borderId="11" xfId="0" applyFont="1" applyFill="1" applyBorder="1" applyAlignment="1">
      <alignment vertical="center" readingOrder="1"/>
    </xf>
    <xf numFmtId="164" fontId="33" fillId="7" borderId="25" xfId="0" applyNumberFormat="1" applyFont="1" applyFill="1" applyBorder="1" applyAlignment="1">
      <alignment vertical="center" readingOrder="1"/>
    </xf>
    <xf numFmtId="164" fontId="33" fillId="7" borderId="26" xfId="0" applyNumberFormat="1" applyFont="1" applyFill="1" applyBorder="1" applyAlignment="1">
      <alignment horizontal="right" vertical="center" readingOrder="1"/>
    </xf>
    <xf numFmtId="164" fontId="33" fillId="7" borderId="10" xfId="0" applyNumberFormat="1" applyFont="1" applyFill="1" applyBorder="1" applyAlignment="1">
      <alignment horizontal="right" vertical="center" readingOrder="1"/>
    </xf>
    <xf numFmtId="168" fontId="33" fillId="7" borderId="8" xfId="0" applyNumberFormat="1" applyFont="1" applyFill="1" applyBorder="1" applyAlignment="1">
      <alignment horizontal="right" vertical="center" readingOrder="1"/>
    </xf>
    <xf numFmtId="0" fontId="33" fillId="7" borderId="8" xfId="0" applyFont="1" applyFill="1" applyBorder="1" applyAlignment="1">
      <alignment horizontal="right" vertical="center" readingOrder="1"/>
    </xf>
    <xf numFmtId="0" fontId="1" fillId="2" borderId="0" xfId="0" applyFont="1" applyFill="1" applyAlignment="1">
      <alignment horizontal="center" vertical="top" readingOrder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1" fontId="15" fillId="0" borderId="0" xfId="0" applyNumberFormat="1" applyFont="1" applyAlignment="1">
      <alignment horizontal="right" vertical="center" indent="1" shrinkToFit="1"/>
    </xf>
    <xf numFmtId="0" fontId="0" fillId="0" borderId="0" xfId="0" applyAlignment="1">
      <alignment horizontal="left" vertical="center" wrapText="1"/>
    </xf>
    <xf numFmtId="1" fontId="15" fillId="0" borderId="0" xfId="0" applyNumberFormat="1" applyFont="1" applyAlignment="1">
      <alignment horizontal="right" vertical="top" indent="1" shrinkToFit="1"/>
    </xf>
    <xf numFmtId="4" fontId="15" fillId="0" borderId="0" xfId="0" applyNumberFormat="1" applyFont="1" applyAlignment="1">
      <alignment horizontal="right" vertical="center" shrinkToFit="1"/>
    </xf>
    <xf numFmtId="0" fontId="4" fillId="4" borderId="1" xfId="0" applyFont="1" applyFill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4" fillId="4" borderId="8" xfId="0" applyFont="1" applyFill="1" applyBorder="1" applyAlignment="1">
      <alignment horizontal="left" vertical="top" wrapText="1" readingOrder="1"/>
    </xf>
    <xf numFmtId="0" fontId="4" fillId="4" borderId="8" xfId="0" applyFont="1" applyFill="1" applyBorder="1" applyAlignment="1">
      <alignment horizontal="right" vertical="top" wrapText="1" readingOrder="1"/>
    </xf>
    <xf numFmtId="0" fontId="6" fillId="3" borderId="8" xfId="0" applyFont="1" applyFill="1" applyBorder="1" applyAlignment="1">
      <alignment horizontal="left" vertical="top" wrapText="1" readingOrder="1"/>
    </xf>
    <xf numFmtId="0" fontId="5" fillId="6" borderId="8" xfId="0" applyFont="1" applyFill="1" applyBorder="1" applyAlignment="1">
      <alignment horizontal="right" vertical="top" wrapText="1" readingOrder="1"/>
    </xf>
    <xf numFmtId="0" fontId="5" fillId="3" borderId="8" xfId="0" applyFont="1" applyFill="1" applyBorder="1" applyAlignment="1">
      <alignment horizontal="left" vertical="top" wrapText="1" readingOrder="1"/>
    </xf>
    <xf numFmtId="0" fontId="5" fillId="3" borderId="8" xfId="0" applyFont="1" applyFill="1" applyBorder="1" applyAlignment="1">
      <alignment horizontal="right" vertical="top" wrapText="1" readingOrder="1"/>
    </xf>
    <xf numFmtId="165" fontId="5" fillId="3" borderId="8" xfId="0" applyNumberFormat="1" applyFont="1" applyFill="1" applyBorder="1" applyAlignment="1">
      <alignment horizontal="right" vertical="top" wrapText="1" readingOrder="1"/>
    </xf>
    <xf numFmtId="165" fontId="9" fillId="3" borderId="8" xfId="0" applyNumberFormat="1" applyFont="1" applyFill="1" applyBorder="1" applyAlignment="1">
      <alignment horizontal="right" vertical="top" wrapText="1" readingOrder="1"/>
    </xf>
    <xf numFmtId="0" fontId="6" fillId="7" borderId="8" xfId="0" applyFont="1" applyFill="1" applyBorder="1" applyAlignment="1">
      <alignment horizontal="left" vertical="top" wrapText="1" readingOrder="1"/>
    </xf>
    <xf numFmtId="165" fontId="9" fillId="7" borderId="8" xfId="0" applyNumberFormat="1" applyFont="1" applyFill="1" applyBorder="1" applyAlignment="1">
      <alignment horizontal="right" vertical="top" wrapText="1" readingOrder="1"/>
    </xf>
    <xf numFmtId="0" fontId="23" fillId="4" borderId="13" xfId="0" applyFont="1" applyFill="1" applyBorder="1" applyAlignment="1">
      <alignment horizontal="left" vertical="top" wrapText="1" readingOrder="1"/>
    </xf>
    <xf numFmtId="0" fontId="5" fillId="0" borderId="13" xfId="0" applyFont="1" applyBorder="1" applyAlignment="1">
      <alignment horizontal="left" vertical="top" wrapText="1" readingOrder="1"/>
    </xf>
    <xf numFmtId="0" fontId="36" fillId="0" borderId="0" xfId="0" applyFont="1"/>
    <xf numFmtId="0" fontId="37" fillId="0" borderId="8" xfId="0" applyFont="1" applyBorder="1" applyAlignment="1">
      <alignment horizontal="center" wrapText="1"/>
    </xf>
    <xf numFmtId="0" fontId="37" fillId="0" borderId="8" xfId="0" applyFont="1" applyBorder="1" applyAlignment="1">
      <alignment wrapText="1"/>
    </xf>
    <xf numFmtId="0" fontId="37" fillId="0" borderId="0" xfId="0" applyFont="1" applyAlignment="1">
      <alignment wrapText="1"/>
    </xf>
    <xf numFmtId="14" fontId="38" fillId="0" borderId="8" xfId="0" applyNumberFormat="1" applyFont="1" applyBorder="1"/>
    <xf numFmtId="0" fontId="39" fillId="0" borderId="8" xfId="0" applyFont="1" applyBorder="1"/>
    <xf numFmtId="44" fontId="40" fillId="0" borderId="8" xfId="0" applyNumberFormat="1" applyFont="1" applyBorder="1"/>
    <xf numFmtId="0" fontId="39" fillId="0" borderId="8" xfId="0" applyFont="1" applyBorder="1" applyAlignment="1">
      <alignment wrapText="1"/>
    </xf>
    <xf numFmtId="0" fontId="39" fillId="0" borderId="0" xfId="0" applyFont="1"/>
    <xf numFmtId="14" fontId="39" fillId="0" borderId="8" xfId="0" applyNumberFormat="1" applyFont="1" applyBorder="1"/>
    <xf numFmtId="43" fontId="39" fillId="0" borderId="8" xfId="0" applyNumberFormat="1" applyFont="1" applyBorder="1"/>
    <xf numFmtId="43" fontId="39" fillId="0" borderId="27" xfId="0" applyNumberFormat="1" applyFont="1" applyBorder="1"/>
    <xf numFmtId="43" fontId="39" fillId="0" borderId="0" xfId="0" applyNumberFormat="1" applyFont="1"/>
    <xf numFmtId="0" fontId="39" fillId="0" borderId="28" xfId="0" applyFont="1" applyBorder="1"/>
    <xf numFmtId="0" fontId="39" fillId="0" borderId="0" xfId="0" applyFont="1" applyAlignment="1">
      <alignment horizontal="right"/>
    </xf>
    <xf numFmtId="0" fontId="0" fillId="0" borderId="0" xfId="0" applyAlignment="1">
      <alignment wrapText="1"/>
    </xf>
    <xf numFmtId="0" fontId="39" fillId="0" borderId="28" xfId="0" applyFont="1" applyBorder="1" applyAlignment="1">
      <alignment wrapText="1"/>
    </xf>
    <xf numFmtId="0" fontId="30" fillId="4" borderId="23" xfId="0" applyFont="1" applyFill="1" applyBorder="1" applyAlignment="1">
      <alignment horizontal="center" vertical="center" readingOrder="1"/>
    </xf>
    <xf numFmtId="0" fontId="30" fillId="4" borderId="16" xfId="0" applyFont="1" applyFill="1" applyBorder="1" applyAlignment="1">
      <alignment horizontal="center" vertical="center" readingOrder="1"/>
    </xf>
    <xf numFmtId="0" fontId="24" fillId="7" borderId="9" xfId="0" applyFont="1" applyFill="1" applyBorder="1" applyAlignment="1">
      <alignment horizontal="left" vertical="center" wrapText="1" readingOrder="1"/>
    </xf>
    <xf numFmtId="0" fontId="24" fillId="7" borderId="22" xfId="0" applyFont="1" applyFill="1" applyBorder="1" applyAlignment="1">
      <alignment horizontal="left" vertical="center" wrapText="1" readingOrder="1"/>
    </xf>
    <xf numFmtId="164" fontId="25" fillId="7" borderId="25" xfId="0" applyNumberFormat="1" applyFont="1" applyFill="1" applyBorder="1" applyAlignment="1">
      <alignment horizontal="right" vertical="center" wrapText="1" readingOrder="1"/>
    </xf>
    <xf numFmtId="164" fontId="25" fillId="7" borderId="12" xfId="0" applyNumberFormat="1" applyFont="1" applyFill="1" applyBorder="1" applyAlignment="1">
      <alignment horizontal="right" vertical="center" wrapText="1" readingOrder="1"/>
    </xf>
    <xf numFmtId="164" fontId="25" fillId="7" borderId="9" xfId="0" applyNumberFormat="1" applyFont="1" applyFill="1" applyBorder="1" applyAlignment="1">
      <alignment horizontal="right" vertical="center" wrapText="1" readingOrder="1"/>
    </xf>
    <xf numFmtId="164" fontId="25" fillId="7" borderId="11" xfId="0" applyNumberFormat="1" applyFont="1" applyFill="1" applyBorder="1" applyAlignment="1">
      <alignment horizontal="right" vertical="center" wrapText="1" readingOrder="1"/>
    </xf>
    <xf numFmtId="164" fontId="25" fillId="7" borderId="22" xfId="0" applyNumberFormat="1" applyFont="1" applyFill="1" applyBorder="1" applyAlignment="1">
      <alignment horizontal="right" vertical="center" wrapText="1" readingOrder="1"/>
    </xf>
    <xf numFmtId="0" fontId="24" fillId="5" borderId="9" xfId="0" applyFont="1" applyFill="1" applyBorder="1" applyAlignment="1">
      <alignment horizontal="left" vertical="center" wrapText="1" readingOrder="1"/>
    </xf>
    <xf numFmtId="0" fontId="24" fillId="5" borderId="22" xfId="0" applyFont="1" applyFill="1" applyBorder="1" applyAlignment="1">
      <alignment horizontal="left" vertical="center" wrapText="1" readingOrder="1"/>
    </xf>
    <xf numFmtId="164" fontId="25" fillId="5" borderId="25" xfId="0" applyNumberFormat="1" applyFont="1" applyFill="1" applyBorder="1" applyAlignment="1">
      <alignment horizontal="right" vertical="center" wrapText="1" readingOrder="1"/>
    </xf>
    <xf numFmtId="164" fontId="25" fillId="5" borderId="12" xfId="0" applyNumberFormat="1" applyFont="1" applyFill="1" applyBorder="1" applyAlignment="1">
      <alignment horizontal="right" vertical="center" wrapText="1" readingOrder="1"/>
    </xf>
    <xf numFmtId="164" fontId="25" fillId="5" borderId="9" xfId="0" applyNumberFormat="1" applyFont="1" applyFill="1" applyBorder="1" applyAlignment="1">
      <alignment horizontal="right" vertical="center" wrapText="1" readingOrder="1"/>
    </xf>
    <xf numFmtId="164" fontId="25" fillId="5" borderId="11" xfId="0" applyNumberFormat="1" applyFont="1" applyFill="1" applyBorder="1" applyAlignment="1">
      <alignment horizontal="right" vertical="center" wrapText="1" readingOrder="1"/>
    </xf>
    <xf numFmtId="164" fontId="25" fillId="5" borderId="22" xfId="0" applyNumberFormat="1" applyFont="1" applyFill="1" applyBorder="1" applyAlignment="1">
      <alignment horizontal="right" vertical="center" wrapText="1" readingOrder="1"/>
    </xf>
    <xf numFmtId="0" fontId="23" fillId="4" borderId="31" xfId="0" applyFont="1" applyFill="1" applyBorder="1" applyAlignment="1">
      <alignment horizontal="left" vertical="center" wrapText="1" readingOrder="1"/>
    </xf>
    <xf numFmtId="0" fontId="23" fillId="4" borderId="32" xfId="0" applyFont="1" applyFill="1" applyBorder="1" applyAlignment="1">
      <alignment horizontal="left" vertical="center" wrapText="1" readingOrder="1"/>
    </xf>
    <xf numFmtId="0" fontId="23" fillId="4" borderId="35" xfId="0" applyFont="1" applyFill="1" applyBorder="1" applyAlignment="1">
      <alignment horizontal="center" vertical="center" wrapText="1" readingOrder="1"/>
    </xf>
    <xf numFmtId="0" fontId="23" fillId="4" borderId="36" xfId="0" applyFont="1" applyFill="1" applyBorder="1" applyAlignment="1">
      <alignment horizontal="center" vertical="center" wrapText="1" readingOrder="1"/>
    </xf>
    <xf numFmtId="0" fontId="23" fillId="4" borderId="6" xfId="0" applyFont="1" applyFill="1" applyBorder="1" applyAlignment="1">
      <alignment horizontal="center" vertical="center" wrapText="1" readingOrder="1"/>
    </xf>
    <xf numFmtId="0" fontId="23" fillId="4" borderId="16" xfId="0" applyFont="1" applyFill="1" applyBorder="1" applyAlignment="1">
      <alignment horizontal="center" vertical="center" wrapText="1" readingOrder="1"/>
    </xf>
    <xf numFmtId="0" fontId="23" fillId="4" borderId="21" xfId="0" applyFont="1" applyFill="1" applyBorder="1" applyAlignment="1">
      <alignment horizontal="center" vertical="center" wrapText="1" readingOrder="1"/>
    </xf>
    <xf numFmtId="0" fontId="23" fillId="4" borderId="17" xfId="0" applyFont="1" applyFill="1" applyBorder="1" applyAlignment="1">
      <alignment horizontal="center" vertical="center" wrapText="1" readingOrder="1"/>
    </xf>
    <xf numFmtId="0" fontId="24" fillId="5" borderId="29" xfId="0" applyFont="1" applyFill="1" applyBorder="1" applyAlignment="1">
      <alignment horizontal="left" vertical="center" wrapText="1" readingOrder="1"/>
    </xf>
    <xf numFmtId="0" fontId="24" fillId="5" borderId="30" xfId="0" applyFont="1" applyFill="1" applyBorder="1" applyAlignment="1">
      <alignment horizontal="left" vertical="center" wrapText="1" readingOrder="1"/>
    </xf>
    <xf numFmtId="164" fontId="25" fillId="5" borderId="33" xfId="0" applyNumberFormat="1" applyFont="1" applyFill="1" applyBorder="1" applyAlignment="1">
      <alignment horizontal="right" vertical="center" wrapText="1" readingOrder="1"/>
    </xf>
    <xf numFmtId="164" fontId="25" fillId="5" borderId="34" xfId="0" applyNumberFormat="1" applyFont="1" applyFill="1" applyBorder="1" applyAlignment="1">
      <alignment horizontal="right" vertical="center" wrapText="1" readingOrder="1"/>
    </xf>
    <xf numFmtId="0" fontId="5" fillId="0" borderId="20" xfId="0" applyFont="1" applyBorder="1" applyAlignment="1">
      <alignment horizontal="left" vertical="top" wrapText="1" readingOrder="1"/>
    </xf>
    <xf numFmtId="0" fontId="5" fillId="0" borderId="14" xfId="0" applyFont="1" applyBorder="1" applyAlignment="1">
      <alignment horizontal="left" vertical="top" wrapText="1" readingOrder="1"/>
    </xf>
    <xf numFmtId="0" fontId="5" fillId="0" borderId="15" xfId="0" applyFont="1" applyBorder="1" applyAlignment="1">
      <alignment horizontal="left" vertical="top" wrapText="1" readingOrder="1"/>
    </xf>
    <xf numFmtId="0" fontId="23" fillId="4" borderId="6" xfId="0" applyFont="1" applyFill="1" applyBorder="1" applyAlignment="1">
      <alignment horizontal="left" vertical="center" wrapText="1" readingOrder="1"/>
    </xf>
    <xf numFmtId="0" fontId="23" fillId="4" borderId="21" xfId="0" applyFont="1" applyFill="1" applyBorder="1" applyAlignment="1">
      <alignment horizontal="left" vertical="center" wrapText="1" readingOrder="1"/>
    </xf>
    <xf numFmtId="0" fontId="1" fillId="2" borderId="0" xfId="0" applyFont="1" applyFill="1" applyAlignment="1">
      <alignment horizontal="center" vertical="top" readingOrder="1"/>
    </xf>
    <xf numFmtId="0" fontId="2" fillId="2" borderId="0" xfId="0" applyFont="1" applyFill="1" applyAlignment="1">
      <alignment horizontal="right" vertical="center" wrapText="1" readingOrder="1"/>
    </xf>
    <xf numFmtId="0" fontId="3" fillId="3" borderId="0" xfId="0" applyFont="1" applyFill="1" applyAlignment="1">
      <alignment horizontal="left" vertical="top" wrapText="1" readingOrder="1"/>
    </xf>
    <xf numFmtId="0" fontId="6" fillId="3" borderId="0" xfId="0" applyFont="1" applyFill="1" applyAlignment="1">
      <alignment horizontal="right" vertical="top" wrapText="1" readingOrder="1"/>
    </xf>
    <xf numFmtId="0" fontId="23" fillId="4" borderId="20" xfId="0" applyFont="1" applyFill="1" applyBorder="1" applyAlignment="1">
      <alignment horizontal="left" vertical="top" wrapText="1" readingOrder="1"/>
    </xf>
    <xf numFmtId="0" fontId="23" fillId="4" borderId="14" xfId="0" applyFont="1" applyFill="1" applyBorder="1" applyAlignment="1">
      <alignment horizontal="left" vertical="top" wrapText="1" readingOrder="1"/>
    </xf>
    <xf numFmtId="0" fontId="23" fillId="4" borderId="15" xfId="0" applyFont="1" applyFill="1" applyBorder="1" applyAlignment="1">
      <alignment horizontal="left" vertical="top" wrapText="1" readingOrder="1"/>
    </xf>
    <xf numFmtId="0" fontId="5" fillId="7" borderId="9" xfId="0" applyFont="1" applyFill="1" applyBorder="1" applyAlignment="1">
      <alignment horizontal="left" vertical="top" wrapText="1" readingOrder="1"/>
    </xf>
    <xf numFmtId="0" fontId="5" fillId="7" borderId="11" xfId="0" applyFont="1" applyFill="1" applyBorder="1" applyAlignment="1">
      <alignment horizontal="left" vertical="top" wrapText="1" readingOrder="1"/>
    </xf>
    <xf numFmtId="0" fontId="5" fillId="7" borderId="12" xfId="0" applyFont="1" applyFill="1" applyBorder="1" applyAlignment="1">
      <alignment horizontal="left" vertical="top" wrapText="1" readingOrder="1"/>
    </xf>
    <xf numFmtId="0" fontId="5" fillId="3" borderId="9" xfId="0" applyFont="1" applyFill="1" applyBorder="1" applyAlignment="1">
      <alignment horizontal="left" vertical="top" wrapText="1" readingOrder="1"/>
    </xf>
    <xf numFmtId="0" fontId="5" fillId="3" borderId="11" xfId="0" applyFont="1" applyFill="1" applyBorder="1" applyAlignment="1">
      <alignment horizontal="left" vertical="top" wrapText="1" readingOrder="1"/>
    </xf>
    <xf numFmtId="0" fontId="5" fillId="3" borderId="12" xfId="0" applyFont="1" applyFill="1" applyBorder="1" applyAlignment="1">
      <alignment horizontal="left" vertical="top" wrapText="1" readingOrder="1"/>
    </xf>
    <xf numFmtId="0" fontId="9" fillId="3" borderId="9" xfId="0" applyFont="1" applyFill="1" applyBorder="1" applyAlignment="1">
      <alignment horizontal="left" vertical="top" wrapText="1" readingOrder="1"/>
    </xf>
    <xf numFmtId="0" fontId="9" fillId="3" borderId="11" xfId="0" applyFont="1" applyFill="1" applyBorder="1" applyAlignment="1">
      <alignment horizontal="left" vertical="top" wrapText="1" readingOrder="1"/>
    </xf>
    <xf numFmtId="0" fontId="9" fillId="3" borderId="12" xfId="0" applyFont="1" applyFill="1" applyBorder="1" applyAlignment="1">
      <alignment horizontal="left" vertical="top" wrapText="1" readingOrder="1"/>
    </xf>
    <xf numFmtId="0" fontId="9" fillId="7" borderId="9" xfId="0" applyFont="1" applyFill="1" applyBorder="1" applyAlignment="1">
      <alignment horizontal="left" vertical="top" wrapText="1" readingOrder="1"/>
    </xf>
    <xf numFmtId="0" fontId="9" fillId="7" borderId="11" xfId="0" applyFont="1" applyFill="1" applyBorder="1" applyAlignment="1">
      <alignment horizontal="left" vertical="top" wrapText="1" readingOrder="1"/>
    </xf>
    <xf numFmtId="0" fontId="9" fillId="7" borderId="12" xfId="0" applyFont="1" applyFill="1" applyBorder="1" applyAlignment="1">
      <alignment horizontal="left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5" fillId="0" borderId="3" xfId="0" applyFont="1" applyBorder="1" applyAlignment="1">
      <alignment horizontal="left" vertical="top" wrapText="1" readingOrder="1"/>
    </xf>
    <xf numFmtId="0" fontId="5" fillId="0" borderId="4" xfId="0" applyFont="1" applyBorder="1" applyAlignment="1">
      <alignment horizontal="left" vertical="top" wrapText="1" readingOrder="1"/>
    </xf>
    <xf numFmtId="0" fontId="4" fillId="4" borderId="9" xfId="0" applyFont="1" applyFill="1" applyBorder="1" applyAlignment="1">
      <alignment horizontal="left" vertical="top" wrapText="1" readingOrder="1"/>
    </xf>
    <xf numFmtId="0" fontId="4" fillId="4" borderId="11" xfId="0" applyFont="1" applyFill="1" applyBorder="1" applyAlignment="1">
      <alignment horizontal="left" vertical="top" wrapText="1" readingOrder="1"/>
    </xf>
    <xf numFmtId="0" fontId="4" fillId="4" borderId="12" xfId="0" applyFont="1" applyFill="1" applyBorder="1" applyAlignment="1">
      <alignment horizontal="left" vertical="top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4" fillId="4" borderId="4" xfId="0" applyFont="1" applyFill="1" applyBorder="1" applyAlignment="1">
      <alignment horizontal="left" vertical="center" wrapText="1" readingOrder="1"/>
    </xf>
    <xf numFmtId="0" fontId="24" fillId="7" borderId="11" xfId="0" applyFont="1" applyFill="1" applyBorder="1" applyAlignment="1">
      <alignment horizontal="left" vertical="center" wrapText="1" readingOrder="1"/>
    </xf>
    <xf numFmtId="0" fontId="24" fillId="7" borderId="9" xfId="0" applyFont="1" applyFill="1" applyBorder="1" applyAlignment="1">
      <alignment horizontal="right" vertical="center" wrapText="1" readingOrder="1"/>
    </xf>
    <xf numFmtId="0" fontId="24" fillId="7" borderId="11" xfId="0" applyFont="1" applyFill="1" applyBorder="1" applyAlignment="1">
      <alignment horizontal="right" vertical="center" wrapText="1" readingOrder="1"/>
    </xf>
    <xf numFmtId="0" fontId="24" fillId="7" borderId="22" xfId="0" applyFont="1" applyFill="1" applyBorder="1" applyAlignment="1">
      <alignment horizontal="right" vertical="center" wrapText="1" readingOrder="1"/>
    </xf>
    <xf numFmtId="0" fontId="24" fillId="5" borderId="11" xfId="0" applyFont="1" applyFill="1" applyBorder="1" applyAlignment="1">
      <alignment horizontal="left" vertical="center" wrapText="1" readingOrder="1"/>
    </xf>
    <xf numFmtId="164" fontId="25" fillId="0" borderId="25" xfId="0" applyNumberFormat="1" applyFont="1" applyBorder="1" applyAlignment="1">
      <alignment horizontal="right" vertical="center" wrapText="1" readingOrder="1"/>
    </xf>
    <xf numFmtId="164" fontId="25" fillId="0" borderId="12" xfId="0" applyNumberFormat="1" applyFont="1" applyBorder="1" applyAlignment="1">
      <alignment horizontal="right" vertical="center" wrapText="1" readingOrder="1"/>
    </xf>
    <xf numFmtId="0" fontId="25" fillId="0" borderId="9" xfId="0" applyFont="1" applyBorder="1" applyAlignment="1">
      <alignment horizontal="left" vertical="center" wrapText="1" readingOrder="1"/>
    </xf>
    <xf numFmtId="0" fontId="25" fillId="0" borderId="22" xfId="0" applyFont="1" applyBorder="1" applyAlignment="1">
      <alignment horizontal="left" vertical="center" wrapText="1" readingOrder="1"/>
    </xf>
    <xf numFmtId="164" fontId="25" fillId="0" borderId="9" xfId="0" applyNumberFormat="1" applyFont="1" applyBorder="1" applyAlignment="1">
      <alignment horizontal="right" vertical="center" wrapText="1" readingOrder="1"/>
    </xf>
    <xf numFmtId="164" fontId="25" fillId="0" borderId="22" xfId="0" applyNumberFormat="1" applyFont="1" applyBorder="1" applyAlignment="1">
      <alignment horizontal="right" vertical="center" wrapText="1" readingOrder="1"/>
    </xf>
    <xf numFmtId="164" fontId="25" fillId="0" borderId="11" xfId="0" applyNumberFormat="1" applyFont="1" applyBorder="1" applyAlignment="1">
      <alignment horizontal="right" vertical="center" wrapText="1" readingOrder="1"/>
    </xf>
    <xf numFmtId="0" fontId="25" fillId="0" borderId="25" xfId="0" applyFont="1" applyBorder="1" applyAlignment="1">
      <alignment horizontal="right" vertical="center" wrapText="1" readingOrder="1"/>
    </xf>
    <xf numFmtId="0" fontId="25" fillId="0" borderId="12" xfId="0" applyFont="1" applyBorder="1" applyAlignment="1">
      <alignment horizontal="right" vertical="center" wrapText="1" readingOrder="1"/>
    </xf>
    <xf numFmtId="0" fontId="25" fillId="0" borderId="9" xfId="0" applyFont="1" applyBorder="1" applyAlignment="1">
      <alignment horizontal="right" vertical="center" wrapText="1" readingOrder="1"/>
    </xf>
    <xf numFmtId="0" fontId="25" fillId="0" borderId="11" xfId="0" applyFont="1" applyBorder="1" applyAlignment="1">
      <alignment horizontal="right" vertical="center" wrapText="1" readingOrder="1"/>
    </xf>
    <xf numFmtId="0" fontId="25" fillId="0" borderId="22" xfId="0" applyFont="1" applyBorder="1" applyAlignment="1">
      <alignment horizontal="right" vertical="center" wrapText="1" readingOrder="1"/>
    </xf>
    <xf numFmtId="0" fontId="23" fillId="4" borderId="23" xfId="0" applyFont="1" applyFill="1" applyBorder="1" applyAlignment="1">
      <alignment horizontal="center" vertical="center" wrapText="1" readingOrder="1"/>
    </xf>
    <xf numFmtId="0" fontId="23" fillId="4" borderId="16" xfId="0" applyFont="1" applyFill="1" applyBorder="1" applyAlignment="1">
      <alignment horizontal="left" vertical="center" wrapText="1" readingOrder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 indent="12"/>
    </xf>
    <xf numFmtId="2" fontId="34" fillId="0" borderId="11" xfId="0" applyNumberFormat="1" applyFont="1" applyBorder="1" applyAlignment="1">
      <alignment horizontal="right" vertical="top" shrinkToFit="1"/>
    </xf>
    <xf numFmtId="1" fontId="15" fillId="0" borderId="19" xfId="0" applyNumberFormat="1" applyFont="1" applyBorder="1" applyAlignment="1">
      <alignment horizontal="left" vertical="top" shrinkToFit="1"/>
    </xf>
    <xf numFmtId="167" fontId="15" fillId="0" borderId="19" xfId="0" applyNumberFormat="1" applyFont="1" applyBorder="1" applyAlignment="1">
      <alignment horizontal="left" vertical="top" indent="2" shrinkToFit="1"/>
    </xf>
    <xf numFmtId="0" fontId="0" fillId="0" borderId="19" xfId="0" applyBorder="1" applyAlignment="1">
      <alignment horizontal="left" vertical="top" wrapText="1" indent="1"/>
    </xf>
    <xf numFmtId="0" fontId="0" fillId="0" borderId="19" xfId="0" applyBorder="1" applyAlignment="1">
      <alignment horizontal="left" vertical="top" wrapText="1"/>
    </xf>
    <xf numFmtId="2" fontId="15" fillId="0" borderId="19" xfId="0" applyNumberFormat="1" applyFont="1" applyBorder="1" applyAlignment="1">
      <alignment horizontal="left" vertical="top" indent="5" shrinkToFit="1"/>
    </xf>
    <xf numFmtId="0" fontId="21" fillId="0" borderId="19" xfId="0" applyFont="1" applyBorder="1" applyAlignment="1">
      <alignment horizontal="left" vertical="top" wrapText="1" indent="2"/>
    </xf>
    <xf numFmtId="0" fontId="21" fillId="0" borderId="19" xfId="0" applyFont="1" applyBorder="1" applyAlignment="1">
      <alignment horizontal="left" vertical="top" wrapText="1" indent="3"/>
    </xf>
    <xf numFmtId="1" fontId="15" fillId="0" borderId="0" xfId="0" applyNumberFormat="1" applyFont="1" applyAlignment="1">
      <alignment horizontal="left" vertical="top" shrinkToFit="1"/>
    </xf>
    <xf numFmtId="167" fontId="15" fillId="0" borderId="0" xfId="0" applyNumberFormat="1" applyFont="1" applyAlignment="1">
      <alignment horizontal="left" vertical="top" indent="2" shrinkToFi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2" fontId="15" fillId="0" borderId="18" xfId="0" applyNumberFormat="1" applyFont="1" applyBorder="1" applyAlignment="1">
      <alignment horizontal="left" vertical="top" indent="4" shrinkToFit="1"/>
    </xf>
    <xf numFmtId="0" fontId="21" fillId="0" borderId="0" xfId="0" applyFont="1" applyAlignment="1">
      <alignment horizontal="left" vertical="top" wrapText="1" indent="2"/>
    </xf>
    <xf numFmtId="0" fontId="21" fillId="0" borderId="0" xfId="0" applyFont="1" applyAlignment="1">
      <alignment horizontal="left" vertical="top" wrapText="1" indent="3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top" wrapText="1" indent="3"/>
    </xf>
    <xf numFmtId="4" fontId="15" fillId="0" borderId="11" xfId="0" applyNumberFormat="1" applyFont="1" applyBorder="1" applyAlignment="1">
      <alignment horizontal="left" vertical="top" indent="2" shrinkToFi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 indent="2"/>
    </xf>
    <xf numFmtId="0" fontId="0" fillId="0" borderId="18" xfId="0" applyBorder="1" applyAlignment="1">
      <alignment horizontal="left" vertical="top" wrapText="1" indent="1"/>
    </xf>
    <xf numFmtId="0" fontId="16" fillId="0" borderId="18" xfId="0" applyFont="1" applyBorder="1" applyAlignment="1">
      <alignment horizontal="left" vertical="top" wrapText="1" indent="3"/>
    </xf>
    <xf numFmtId="0" fontId="0" fillId="0" borderId="18" xfId="0" applyBorder="1" applyAlignment="1">
      <alignment horizontal="left" wrapText="1"/>
    </xf>
    <xf numFmtId="167" fontId="15" fillId="0" borderId="0" xfId="0" applyNumberFormat="1" applyFont="1" applyAlignment="1">
      <alignment horizontal="left" vertical="top" shrinkToFit="1"/>
    </xf>
    <xf numFmtId="4" fontId="15" fillId="0" borderId="0" xfId="0" applyNumberFormat="1" applyFont="1" applyAlignment="1">
      <alignment horizontal="left" vertical="top" indent="1" shrinkToFit="1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 indent="4"/>
    </xf>
    <xf numFmtId="0" fontId="21" fillId="0" borderId="0" xfId="0" applyFont="1" applyAlignment="1">
      <alignment horizontal="left" vertical="center" wrapText="1" indent="2"/>
    </xf>
    <xf numFmtId="167" fontId="15" fillId="0" borderId="18" xfId="0" applyNumberFormat="1" applyFont="1" applyBorder="1" applyAlignment="1">
      <alignment horizontal="left" vertical="top" shrinkToFit="1"/>
    </xf>
    <xf numFmtId="2" fontId="15" fillId="0" borderId="0" xfId="0" applyNumberFormat="1" applyFont="1" applyAlignment="1">
      <alignment horizontal="left" vertical="top" indent="2" shrinkToFit="1"/>
    </xf>
    <xf numFmtId="0" fontId="21" fillId="0" borderId="0" xfId="0" applyFont="1" applyAlignment="1">
      <alignment horizontal="left" vertical="center" wrapText="1" indent="1"/>
    </xf>
    <xf numFmtId="167" fontId="15" fillId="0" borderId="0" xfId="0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top" wrapText="1" indent="1"/>
    </xf>
    <xf numFmtId="1" fontId="15" fillId="0" borderId="0" xfId="0" applyNumberFormat="1" applyFont="1" applyAlignment="1">
      <alignment horizontal="left" vertical="top" indent="1" shrinkToFit="1"/>
    </xf>
    <xf numFmtId="0" fontId="0" fillId="0" borderId="0" xfId="0" applyAlignment="1">
      <alignment horizontal="left" wrapText="1" indent="2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 indent="4"/>
    </xf>
    <xf numFmtId="0" fontId="16" fillId="0" borderId="0" xfId="0" applyFont="1" applyAlignment="1">
      <alignment horizontal="left" wrapText="1" indent="4"/>
    </xf>
    <xf numFmtId="0" fontId="0" fillId="0" borderId="0" xfId="0" applyAlignment="1">
      <alignment horizontal="left" wrapText="1" indent="6"/>
    </xf>
    <xf numFmtId="2" fontId="15" fillId="0" borderId="0" xfId="0" applyNumberFormat="1" applyFont="1" applyAlignment="1">
      <alignment horizontal="right" vertical="top" shrinkToFit="1"/>
    </xf>
    <xf numFmtId="0" fontId="21" fillId="0" borderId="0" xfId="0" applyFont="1" applyAlignment="1">
      <alignment horizontal="left" vertical="top" wrapText="1" indent="4"/>
    </xf>
    <xf numFmtId="0" fontId="21" fillId="0" borderId="0" xfId="0" applyFont="1" applyAlignment="1">
      <alignment horizontal="center" vertical="center" wrapText="1"/>
    </xf>
    <xf numFmtId="2" fontId="15" fillId="0" borderId="0" xfId="0" applyNumberFormat="1" applyFont="1" applyAlignment="1">
      <alignment horizontal="left" vertical="top" indent="1" shrinkToFit="1"/>
    </xf>
    <xf numFmtId="0" fontId="21" fillId="0" borderId="0" xfId="0" applyFont="1" applyAlignment="1">
      <alignment horizontal="center" vertical="top" wrapText="1"/>
    </xf>
    <xf numFmtId="4" fontId="15" fillId="0" borderId="0" xfId="0" applyNumberFormat="1" applyFont="1" applyAlignment="1">
      <alignment horizontal="left" vertical="top" shrinkToFit="1"/>
    </xf>
    <xf numFmtId="0" fontId="21" fillId="0" borderId="0" xfId="0" applyFont="1" applyAlignment="1">
      <alignment horizontal="left" vertical="center" wrapText="1"/>
    </xf>
    <xf numFmtId="1" fontId="15" fillId="0" borderId="0" xfId="0" applyNumberFormat="1" applyFont="1" applyAlignment="1">
      <alignment horizontal="left" vertical="center" indent="1" shrinkToFit="1"/>
    </xf>
    <xf numFmtId="167" fontId="15" fillId="0" borderId="0" xfId="0" applyNumberFormat="1" applyFont="1" applyAlignment="1">
      <alignment horizontal="left" vertical="top" indent="1" shrinkToFi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4"/>
    </xf>
    <xf numFmtId="0" fontId="16" fillId="0" borderId="0" xfId="0" applyFont="1" applyAlignment="1">
      <alignment horizontal="left" vertical="center" wrapText="1" indent="4"/>
    </xf>
    <xf numFmtId="167" fontId="15" fillId="0" borderId="0" xfId="0" applyNumberFormat="1" applyFont="1" applyAlignment="1">
      <alignment horizontal="right" vertical="top" indent="5" shrinkToFi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8"/>
    </xf>
    <xf numFmtId="0" fontId="0" fillId="0" borderId="0" xfId="0" applyAlignment="1">
      <alignment horizontal="left" vertical="center" wrapText="1" indent="6"/>
    </xf>
    <xf numFmtId="0" fontId="35" fillId="0" borderId="0" xfId="0" applyFont="1" applyAlignment="1">
      <alignment horizontal="center"/>
    </xf>
    <xf numFmtId="0" fontId="0" fillId="0" borderId="0" xfId="0"/>
    <xf numFmtId="0" fontId="36" fillId="0" borderId="0" xfId="0" applyFont="1" applyAlignment="1">
      <alignment horizont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-114840</xdr:colOff>
      <xdr:row>0</xdr:row>
      <xdr:rowOff>393120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DD9BE1A-855C-4444-A9E8-CC2EBF6B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400" y="0"/>
          <a:ext cx="2289780" cy="3093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-114840</xdr:colOff>
      <xdr:row>0</xdr:row>
      <xdr:rowOff>393120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3F3DEF0-5D5C-415F-8877-CB9DA442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400" y="0"/>
          <a:ext cx="2609820" cy="385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C8CF76-B896-491A-B9FA-089270906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3ECDCDD-AEA7-4C72-B040-9D168A4C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5205</xdr:colOff>
      <xdr:row>0</xdr:row>
      <xdr:rowOff>0</xdr:rowOff>
    </xdr:from>
    <xdr:to>
      <xdr:col>2</xdr:col>
      <xdr:colOff>6480</xdr:colOff>
      <xdr:row>0</xdr:row>
      <xdr:rowOff>385500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1DC22BE-8D5D-4D68-892A-E46CE111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62918019-E59E-47D9-9847-97FAE67E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F55C1B6A-BF7B-4A80-86A9-951CF570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E0590F86-9DA6-4D01-9A22-56706924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178560</xdr:colOff>
      <xdr:row>0</xdr:row>
      <xdr:rowOff>0</xdr:rowOff>
    </xdr:from>
    <xdr:to>
      <xdr:col>2</xdr:col>
      <xdr:colOff>6480</xdr:colOff>
      <xdr:row>0</xdr:row>
      <xdr:rowOff>393120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7E443DAB-CFE5-402E-815D-0A724AF9F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3780" y="0"/>
          <a:ext cx="2974980" cy="385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35685</xdr:colOff>
      <xdr:row>0</xdr:row>
      <xdr:rowOff>0</xdr:rowOff>
    </xdr:from>
    <xdr:to>
      <xdr:col>3</xdr:col>
      <xdr:colOff>104775</xdr:colOff>
      <xdr:row>1</xdr:row>
      <xdr:rowOff>2595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C7A12-AB19-4A1C-8D89-4916CD041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5685" y="0"/>
          <a:ext cx="2517015" cy="3931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-114840</xdr:colOff>
      <xdr:row>0</xdr:row>
      <xdr:rowOff>393120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61D518-BE5D-4ADA-80EB-B7C26793C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1400" y="0"/>
          <a:ext cx="2975580" cy="3855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6350</xdr:rowOff>
    </xdr:from>
    <xdr:to>
      <xdr:col>28</xdr:col>
      <xdr:colOff>87841</xdr:colOff>
      <xdr:row>2</xdr:row>
      <xdr:rowOff>6350</xdr:rowOff>
    </xdr:to>
    <xdr:sp macro="" textlink="">
      <xdr:nvSpPr>
        <xdr:cNvPr id="6" name="Shape 2">
          <a:extLst>
            <a:ext uri="{FF2B5EF4-FFF2-40B4-BE49-F238E27FC236}">
              <a16:creationId xmlns:a16="http://schemas.microsoft.com/office/drawing/2014/main" id="{65638454-3400-4758-A4CC-CE76EC70234B}"/>
            </a:ext>
          </a:extLst>
        </xdr:cNvPr>
        <xdr:cNvSpPr/>
      </xdr:nvSpPr>
      <xdr:spPr>
        <a:xfrm>
          <a:off x="0" y="341630"/>
          <a:ext cx="11641455" cy="0"/>
        </a:xfrm>
        <a:custGeom>
          <a:avLst/>
          <a:gdLst/>
          <a:ahLst/>
          <a:cxnLst/>
          <a:rect l="0" t="0" r="0" b="0"/>
          <a:pathLst>
            <a:path w="9363075">
              <a:moveTo>
                <a:pt x="0" y="0"/>
              </a:moveTo>
              <a:lnTo>
                <a:pt x="9363075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0</xdr:col>
      <xdr:colOff>0</xdr:colOff>
      <xdr:row>2</xdr:row>
      <xdr:rowOff>6350</xdr:rowOff>
    </xdr:from>
    <xdr:to>
      <xdr:col>28</xdr:col>
      <xdr:colOff>87841</xdr:colOff>
      <xdr:row>2</xdr:row>
      <xdr:rowOff>6350</xdr:rowOff>
    </xdr:to>
    <xdr:sp macro="" textlink="">
      <xdr:nvSpPr>
        <xdr:cNvPr id="11" name="Shape 2">
          <a:extLst>
            <a:ext uri="{FF2B5EF4-FFF2-40B4-BE49-F238E27FC236}">
              <a16:creationId xmlns:a16="http://schemas.microsoft.com/office/drawing/2014/main" id="{D07B837D-9EC7-4299-AE70-CFE48C598DD9}"/>
            </a:ext>
          </a:extLst>
        </xdr:cNvPr>
        <xdr:cNvSpPr/>
      </xdr:nvSpPr>
      <xdr:spPr>
        <a:xfrm>
          <a:off x="0" y="372110"/>
          <a:ext cx="11641455" cy="0"/>
        </a:xfrm>
        <a:custGeom>
          <a:avLst/>
          <a:gdLst/>
          <a:ahLst/>
          <a:cxnLst/>
          <a:rect l="0" t="0" r="0" b="0"/>
          <a:pathLst>
            <a:path w="9363075">
              <a:moveTo>
                <a:pt x="0" y="0"/>
              </a:moveTo>
              <a:lnTo>
                <a:pt x="9363075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oneCellAnchor>
    <xdr:from>
      <xdr:col>0</xdr:col>
      <xdr:colOff>0</xdr:colOff>
      <xdr:row>2</xdr:row>
      <xdr:rowOff>15875</xdr:rowOff>
    </xdr:from>
    <xdr:ext cx="9363075" cy="0"/>
    <xdr:sp macro="" textlink="">
      <xdr:nvSpPr>
        <xdr:cNvPr id="17" name="Shape 2">
          <a:extLst>
            <a:ext uri="{FF2B5EF4-FFF2-40B4-BE49-F238E27FC236}">
              <a16:creationId xmlns:a16="http://schemas.microsoft.com/office/drawing/2014/main" id="{D7159313-BD52-466D-9815-89733E17C84A}"/>
            </a:ext>
          </a:extLst>
        </xdr:cNvPr>
        <xdr:cNvSpPr/>
      </xdr:nvSpPr>
      <xdr:spPr>
        <a:xfrm>
          <a:off x="0" y="351155"/>
          <a:ext cx="9363075" cy="0"/>
        </a:xfrm>
        <a:custGeom>
          <a:avLst/>
          <a:gdLst/>
          <a:ahLst/>
          <a:cxnLst/>
          <a:rect l="0" t="0" r="0" b="0"/>
          <a:pathLst>
            <a:path w="9363075">
              <a:moveTo>
                <a:pt x="0" y="0"/>
              </a:moveTo>
              <a:lnTo>
                <a:pt x="9363075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showGridLines="0" tabSelected="1" workbookViewId="0">
      <pane ySplit="4" topLeftCell="A5" activePane="bottomLeft" state="frozenSplit"/>
      <selection pane="bottomLeft" activeCell="B2" sqref="B2"/>
    </sheetView>
  </sheetViews>
  <sheetFormatPr defaultColWidth="8.86328125" defaultRowHeight="15" customHeight="1" x14ac:dyDescent="0.45"/>
  <cols>
    <col min="1" max="1" width="0.53125" style="1" customWidth="1"/>
    <col min="2" max="2" width="29.6640625" style="1" customWidth="1"/>
    <col min="3" max="3" width="0.796875" style="1" customWidth="1"/>
    <col min="4" max="4" width="3.1328125" style="1" customWidth="1"/>
    <col min="5" max="5" width="12.86328125" style="1" customWidth="1"/>
    <col min="6" max="6" width="4.86328125" style="1" customWidth="1"/>
    <col min="7" max="7" width="5.46484375" style="1" customWidth="1"/>
    <col min="8" max="8" width="2.1328125" style="1" customWidth="1"/>
    <col min="9" max="9" width="11.6640625" style="1" customWidth="1"/>
    <col min="10" max="10" width="1.6640625" style="1" customWidth="1"/>
    <col min="11" max="11" width="15" style="1" customWidth="1"/>
    <col min="12" max="12" width="13.86328125" style="1" customWidth="1"/>
    <col min="13" max="13" width="7.19921875" style="1" customWidth="1"/>
    <col min="14" max="14" width="11.6640625" style="1" customWidth="1"/>
    <col min="15" max="15" width="34" style="1" customWidth="1"/>
    <col min="16" max="16384" width="8.86328125" style="1"/>
  </cols>
  <sheetData>
    <row r="1" spans="1:15" ht="24.6" customHeight="1" x14ac:dyDescent="0.45">
      <c r="A1" s="172"/>
      <c r="B1" s="172"/>
      <c r="C1" s="172"/>
      <c r="D1" s="172"/>
      <c r="E1" s="101"/>
      <c r="F1" s="101"/>
      <c r="G1" s="173" t="s">
        <v>96</v>
      </c>
      <c r="H1" s="173"/>
      <c r="I1" s="173"/>
      <c r="J1" s="173"/>
      <c r="K1" s="173"/>
      <c r="L1" s="173"/>
      <c r="M1" s="173"/>
      <c r="N1" s="173"/>
    </row>
    <row r="2" spans="1:15" ht="14.25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7.45" customHeight="1" x14ac:dyDescent="0.45">
      <c r="A3" s="174" t="s">
        <v>0</v>
      </c>
      <c r="B3" s="174"/>
      <c r="C3" s="174"/>
      <c r="D3" s="174"/>
      <c r="E3" s="174"/>
      <c r="F3" s="174"/>
      <c r="G3" s="174"/>
      <c r="H3" s="2"/>
      <c r="I3" s="2"/>
      <c r="J3" s="175" t="s">
        <v>417</v>
      </c>
      <c r="K3" s="175"/>
      <c r="L3" s="175"/>
      <c r="M3" s="175"/>
      <c r="N3" s="175"/>
    </row>
    <row r="4" spans="1:15" ht="14.25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12.95" hidden="1" customHeight="1" x14ac:dyDescent="0.45">
      <c r="A5" s="3"/>
      <c r="B5" s="120" t="s">
        <v>40</v>
      </c>
      <c r="C5" s="176" t="s">
        <v>41</v>
      </c>
      <c r="D5" s="177"/>
      <c r="E5" s="177"/>
      <c r="F5" s="177"/>
      <c r="G5" s="177"/>
      <c r="H5" s="177"/>
      <c r="I5" s="177"/>
      <c r="J5" s="177"/>
      <c r="K5" s="177"/>
      <c r="L5" s="177"/>
      <c r="M5" s="178"/>
      <c r="N5" s="3"/>
    </row>
    <row r="6" spans="1:15" ht="18.95" hidden="1" customHeight="1" x14ac:dyDescent="0.45">
      <c r="A6" s="3"/>
      <c r="B6" s="121" t="s">
        <v>42</v>
      </c>
      <c r="C6" s="167" t="s">
        <v>43</v>
      </c>
      <c r="D6" s="168"/>
      <c r="E6" s="168"/>
      <c r="F6" s="168"/>
      <c r="G6" s="168"/>
      <c r="H6" s="168"/>
      <c r="I6" s="168"/>
      <c r="J6" s="168"/>
      <c r="K6" s="168"/>
      <c r="L6" s="168"/>
      <c r="M6" s="169"/>
      <c r="N6" s="3"/>
    </row>
    <row r="7" spans="1:15" ht="18.95" hidden="1" customHeight="1" x14ac:dyDescent="0.45">
      <c r="A7" s="3"/>
      <c r="B7" s="121" t="s">
        <v>44</v>
      </c>
      <c r="C7" s="167" t="s">
        <v>43</v>
      </c>
      <c r="D7" s="168"/>
      <c r="E7" s="168"/>
      <c r="F7" s="168"/>
      <c r="G7" s="168"/>
      <c r="H7" s="168"/>
      <c r="I7" s="168"/>
      <c r="J7" s="168"/>
      <c r="K7" s="168"/>
      <c r="L7" s="168"/>
      <c r="M7" s="169"/>
      <c r="N7" s="3"/>
    </row>
    <row r="8" spans="1:15" ht="18.95" hidden="1" customHeight="1" x14ac:dyDescent="0.45">
      <c r="A8" s="3"/>
      <c r="B8" s="121" t="s">
        <v>45</v>
      </c>
      <c r="C8" s="167" t="s">
        <v>43</v>
      </c>
      <c r="D8" s="168"/>
      <c r="E8" s="168"/>
      <c r="F8" s="168"/>
      <c r="G8" s="168"/>
      <c r="H8" s="168"/>
      <c r="I8" s="168"/>
      <c r="J8" s="168"/>
      <c r="K8" s="168"/>
      <c r="L8" s="168"/>
      <c r="M8" s="169"/>
      <c r="N8" s="3"/>
    </row>
    <row r="9" spans="1:15" ht="18.95" hidden="1" customHeight="1" x14ac:dyDescent="0.45">
      <c r="A9" s="3"/>
      <c r="B9" s="121" t="s">
        <v>289</v>
      </c>
      <c r="C9" s="167" t="s">
        <v>43</v>
      </c>
      <c r="D9" s="168"/>
      <c r="E9" s="168"/>
      <c r="F9" s="168"/>
      <c r="G9" s="168"/>
      <c r="H9" s="168"/>
      <c r="I9" s="168"/>
      <c r="J9" s="168"/>
      <c r="K9" s="168"/>
      <c r="L9" s="168"/>
      <c r="M9" s="169"/>
      <c r="N9" s="3"/>
    </row>
    <row r="10" spans="1:15" ht="14.25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ht="15" customHeight="1" thickBot="1" x14ac:dyDescent="0.5">
      <c r="A11" s="3"/>
      <c r="B11" s="170" t="s">
        <v>3</v>
      </c>
      <c r="C11" s="171"/>
      <c r="D11" s="159" t="s">
        <v>418</v>
      </c>
      <c r="E11" s="160"/>
      <c r="F11" s="160"/>
      <c r="G11" s="160"/>
      <c r="H11" s="160"/>
      <c r="I11" s="160"/>
      <c r="J11" s="160"/>
      <c r="K11" s="162"/>
      <c r="L11" s="159" t="s">
        <v>141</v>
      </c>
      <c r="M11" s="160"/>
      <c r="N11" s="162"/>
    </row>
    <row r="12" spans="1:15" ht="15.6" customHeight="1" thickTop="1" thickBot="1" x14ac:dyDescent="0.5">
      <c r="A12" s="3"/>
      <c r="B12" s="155" t="s">
        <v>48</v>
      </c>
      <c r="C12" s="156"/>
      <c r="D12" s="157" t="s">
        <v>1</v>
      </c>
      <c r="E12" s="158"/>
      <c r="F12" s="159" t="s">
        <v>2</v>
      </c>
      <c r="G12" s="160"/>
      <c r="H12" s="161"/>
      <c r="I12" s="159" t="s">
        <v>97</v>
      </c>
      <c r="J12" s="162"/>
      <c r="K12" s="12" t="s">
        <v>98</v>
      </c>
      <c r="L12" s="13" t="s">
        <v>99</v>
      </c>
      <c r="M12" s="159" t="s">
        <v>100</v>
      </c>
      <c r="N12" s="162"/>
    </row>
    <row r="13" spans="1:15" ht="14.65" thickTop="1" x14ac:dyDescent="0.45">
      <c r="A13" s="3"/>
      <c r="B13" s="163" t="s">
        <v>19</v>
      </c>
      <c r="C13" s="164"/>
      <c r="D13" s="165">
        <v>119314</v>
      </c>
      <c r="E13" s="166"/>
      <c r="F13" s="152">
        <v>190563.51</v>
      </c>
      <c r="G13" s="153"/>
      <c r="H13" s="154"/>
      <c r="I13" s="152">
        <v>-71249.509999999995</v>
      </c>
      <c r="J13" s="151"/>
      <c r="K13" s="14">
        <v>-0.37388852671741801</v>
      </c>
      <c r="L13" s="15">
        <v>762254.04</v>
      </c>
      <c r="M13" s="152">
        <v>642940.04</v>
      </c>
      <c r="N13" s="151"/>
    </row>
    <row r="14" spans="1:15" ht="14.25" x14ac:dyDescent="0.45">
      <c r="A14" s="3"/>
      <c r="B14" s="148" t="s">
        <v>20</v>
      </c>
      <c r="C14" s="149"/>
      <c r="D14" s="150">
        <v>106416</v>
      </c>
      <c r="E14" s="151"/>
      <c r="F14" s="152">
        <v>57500.88</v>
      </c>
      <c r="G14" s="153"/>
      <c r="H14" s="154"/>
      <c r="I14" s="152">
        <v>48915.12</v>
      </c>
      <c r="J14" s="151"/>
      <c r="K14" s="14">
        <v>0.85068471995559003</v>
      </c>
      <c r="L14" s="15">
        <v>230003.52</v>
      </c>
      <c r="M14" s="152">
        <v>123587.52</v>
      </c>
      <c r="N14" s="151"/>
      <c r="O14" s="1" t="s">
        <v>466</v>
      </c>
    </row>
    <row r="15" spans="1:15" ht="14.25" x14ac:dyDescent="0.45">
      <c r="A15" s="3"/>
      <c r="B15" s="148" t="s">
        <v>21</v>
      </c>
      <c r="C15" s="149"/>
      <c r="D15" s="150">
        <v>17163.990000000002</v>
      </c>
      <c r="E15" s="151"/>
      <c r="F15" s="152">
        <v>50346.27</v>
      </c>
      <c r="G15" s="153"/>
      <c r="H15" s="154"/>
      <c r="I15" s="152">
        <v>-33182.28</v>
      </c>
      <c r="J15" s="151"/>
      <c r="K15" s="14">
        <v>-0.65908119906400198</v>
      </c>
      <c r="L15" s="15">
        <v>201385.08</v>
      </c>
      <c r="M15" s="152">
        <v>184221.09</v>
      </c>
      <c r="N15" s="151"/>
      <c r="O15" s="1" t="s">
        <v>467</v>
      </c>
    </row>
    <row r="16" spans="1:15" ht="14.25" x14ac:dyDescent="0.45">
      <c r="A16" s="3"/>
      <c r="B16" s="148" t="s">
        <v>22</v>
      </c>
      <c r="C16" s="149"/>
      <c r="D16" s="150">
        <v>16265.48</v>
      </c>
      <c r="E16" s="151"/>
      <c r="F16" s="152">
        <v>15686.55</v>
      </c>
      <c r="G16" s="153"/>
      <c r="H16" s="154"/>
      <c r="I16" s="152">
        <v>578.92999999999995</v>
      </c>
      <c r="J16" s="151"/>
      <c r="K16" s="14">
        <v>3.6906139335927901E-2</v>
      </c>
      <c r="L16" s="15">
        <v>62746.2</v>
      </c>
      <c r="M16" s="152">
        <v>46480.72</v>
      </c>
      <c r="N16" s="151"/>
    </row>
    <row r="17" spans="1:15" ht="14.25" x14ac:dyDescent="0.45">
      <c r="A17" s="3"/>
      <c r="B17" s="141" t="s">
        <v>23</v>
      </c>
      <c r="C17" s="142"/>
      <c r="D17" s="143">
        <v>259159.47</v>
      </c>
      <c r="E17" s="144"/>
      <c r="F17" s="145">
        <v>314097.21000000002</v>
      </c>
      <c r="G17" s="146"/>
      <c r="H17" s="147"/>
      <c r="I17" s="145">
        <v>-54937.74</v>
      </c>
      <c r="J17" s="144"/>
      <c r="K17" s="16">
        <v>-0.174906806717576</v>
      </c>
      <c r="L17" s="17">
        <v>1256388.8400000001</v>
      </c>
      <c r="M17" s="145">
        <v>997229.37</v>
      </c>
      <c r="N17" s="144"/>
    </row>
    <row r="18" spans="1:15" ht="28.5" x14ac:dyDescent="0.45">
      <c r="A18" s="3"/>
      <c r="B18" s="148" t="s">
        <v>24</v>
      </c>
      <c r="C18" s="149"/>
      <c r="D18" s="150">
        <v>47767.9</v>
      </c>
      <c r="E18" s="151"/>
      <c r="F18" s="152">
        <v>78165.240000000005</v>
      </c>
      <c r="G18" s="153"/>
      <c r="H18" s="154"/>
      <c r="I18" s="152">
        <v>30397.34</v>
      </c>
      <c r="J18" s="151"/>
      <c r="K18" s="14">
        <v>0.38888564789156899</v>
      </c>
      <c r="L18" s="15">
        <v>312660.96000000002</v>
      </c>
      <c r="M18" s="152">
        <v>264893.06</v>
      </c>
      <c r="N18" s="151"/>
      <c r="O18" s="1" t="s">
        <v>468</v>
      </c>
    </row>
    <row r="19" spans="1:15" ht="28.5" x14ac:dyDescent="0.45">
      <c r="A19" s="3"/>
      <c r="B19" s="148" t="s">
        <v>25</v>
      </c>
      <c r="C19" s="149"/>
      <c r="D19" s="150">
        <v>54799.5</v>
      </c>
      <c r="E19" s="151"/>
      <c r="F19" s="152">
        <v>61375.26</v>
      </c>
      <c r="G19" s="153"/>
      <c r="H19" s="154"/>
      <c r="I19" s="152">
        <v>6575.76</v>
      </c>
      <c r="J19" s="151"/>
      <c r="K19" s="14">
        <v>0.10714023859125001</v>
      </c>
      <c r="L19" s="15">
        <v>245501.04</v>
      </c>
      <c r="M19" s="152">
        <v>190701.54</v>
      </c>
      <c r="N19" s="151"/>
      <c r="O19" s="1" t="s">
        <v>469</v>
      </c>
    </row>
    <row r="20" spans="1:15" ht="14.25" x14ac:dyDescent="0.45">
      <c r="A20" s="3"/>
      <c r="B20" s="148" t="s">
        <v>26</v>
      </c>
      <c r="C20" s="149"/>
      <c r="D20" s="150">
        <v>26137.31</v>
      </c>
      <c r="E20" s="151"/>
      <c r="F20" s="152">
        <v>39092.82</v>
      </c>
      <c r="G20" s="153"/>
      <c r="H20" s="154"/>
      <c r="I20" s="152">
        <v>12955.51</v>
      </c>
      <c r="J20" s="151"/>
      <c r="K20" s="14">
        <v>0.33140382300381499</v>
      </c>
      <c r="L20" s="15">
        <v>156371.28</v>
      </c>
      <c r="M20" s="152">
        <v>130233.97</v>
      </c>
      <c r="N20" s="151"/>
      <c r="O20" s="1" t="s">
        <v>472</v>
      </c>
    </row>
    <row r="21" spans="1:15" ht="14.25" x14ac:dyDescent="0.45">
      <c r="A21" s="3"/>
      <c r="B21" s="141" t="s">
        <v>27</v>
      </c>
      <c r="C21" s="142"/>
      <c r="D21" s="143">
        <v>128704.71</v>
      </c>
      <c r="E21" s="144"/>
      <c r="F21" s="145">
        <v>178633.32</v>
      </c>
      <c r="G21" s="146"/>
      <c r="H21" s="147"/>
      <c r="I21" s="145">
        <v>49928.61</v>
      </c>
      <c r="J21" s="144"/>
      <c r="K21" s="16">
        <v>0.27950334237755903</v>
      </c>
      <c r="L21" s="17">
        <v>714533.28</v>
      </c>
      <c r="M21" s="145">
        <v>585828.56999999995</v>
      </c>
      <c r="N21" s="144"/>
    </row>
    <row r="22" spans="1:15" ht="28.5" x14ac:dyDescent="0.45">
      <c r="A22" s="3"/>
      <c r="B22" s="148" t="s">
        <v>28</v>
      </c>
      <c r="C22" s="149"/>
      <c r="D22" s="150">
        <v>15954.9</v>
      </c>
      <c r="E22" s="151"/>
      <c r="F22" s="152">
        <v>24148.14</v>
      </c>
      <c r="G22" s="153"/>
      <c r="H22" s="154"/>
      <c r="I22" s="152">
        <v>8193.24</v>
      </c>
      <c r="J22" s="151"/>
      <c r="K22" s="14">
        <v>0.33929072798153398</v>
      </c>
      <c r="L22" s="15">
        <v>96592.56</v>
      </c>
      <c r="M22" s="152">
        <v>80637.66</v>
      </c>
      <c r="N22" s="151"/>
      <c r="O22" s="1" t="s">
        <v>470</v>
      </c>
    </row>
    <row r="23" spans="1:15" ht="28.5" x14ac:dyDescent="0.45">
      <c r="A23" s="3"/>
      <c r="B23" s="148" t="s">
        <v>29</v>
      </c>
      <c r="C23" s="149"/>
      <c r="D23" s="150">
        <v>88879.77</v>
      </c>
      <c r="E23" s="151"/>
      <c r="F23" s="152">
        <v>151416.54</v>
      </c>
      <c r="G23" s="153"/>
      <c r="H23" s="154"/>
      <c r="I23" s="152">
        <v>62536.77</v>
      </c>
      <c r="J23" s="151"/>
      <c r="K23" s="14">
        <v>0.41301148474268401</v>
      </c>
      <c r="L23" s="15">
        <v>605666.16</v>
      </c>
      <c r="M23" s="152">
        <v>516786.39</v>
      </c>
      <c r="N23" s="151"/>
      <c r="O23" s="1" t="s">
        <v>470</v>
      </c>
    </row>
    <row r="24" spans="1:15" ht="14.25" x14ac:dyDescent="0.45">
      <c r="A24" s="3"/>
      <c r="B24" s="148" t="s">
        <v>30</v>
      </c>
      <c r="C24" s="149"/>
      <c r="D24" s="150">
        <v>0</v>
      </c>
      <c r="E24" s="151"/>
      <c r="F24" s="152">
        <v>281.19</v>
      </c>
      <c r="G24" s="153"/>
      <c r="H24" s="154"/>
      <c r="I24" s="152">
        <v>281.19</v>
      </c>
      <c r="J24" s="151"/>
      <c r="K24" s="14">
        <v>1</v>
      </c>
      <c r="L24" s="15">
        <v>1124.76</v>
      </c>
      <c r="M24" s="152">
        <v>1124.76</v>
      </c>
      <c r="N24" s="151"/>
    </row>
    <row r="25" spans="1:15" ht="14.25" x14ac:dyDescent="0.45">
      <c r="A25" s="3"/>
      <c r="B25" s="148" t="s">
        <v>31</v>
      </c>
      <c r="C25" s="149"/>
      <c r="D25" s="150">
        <v>14857.64</v>
      </c>
      <c r="E25" s="151"/>
      <c r="F25" s="152">
        <v>13674.66</v>
      </c>
      <c r="G25" s="153"/>
      <c r="H25" s="154"/>
      <c r="I25" s="152">
        <v>-1182.98</v>
      </c>
      <c r="J25" s="151"/>
      <c r="K25" s="14">
        <v>-8.6508915029697306E-2</v>
      </c>
      <c r="L25" s="15">
        <v>54698.64</v>
      </c>
      <c r="M25" s="152">
        <v>39841</v>
      </c>
      <c r="N25" s="151"/>
    </row>
    <row r="26" spans="1:15" ht="14.25" x14ac:dyDescent="0.45">
      <c r="A26" s="3"/>
      <c r="B26" s="141" t="s">
        <v>32</v>
      </c>
      <c r="C26" s="142"/>
      <c r="D26" s="143">
        <v>119692.31</v>
      </c>
      <c r="E26" s="144"/>
      <c r="F26" s="145">
        <v>189520.53</v>
      </c>
      <c r="G26" s="146"/>
      <c r="H26" s="147"/>
      <c r="I26" s="145">
        <v>69828.22</v>
      </c>
      <c r="J26" s="144"/>
      <c r="K26" s="16">
        <v>0.368446732393583</v>
      </c>
      <c r="L26" s="17">
        <v>758082.12</v>
      </c>
      <c r="M26" s="145">
        <v>638389.81000000006</v>
      </c>
      <c r="N26" s="144"/>
    </row>
    <row r="27" spans="1:15" ht="14.25" x14ac:dyDescent="0.45">
      <c r="A27" s="3"/>
      <c r="B27" s="141" t="s">
        <v>33</v>
      </c>
      <c r="C27" s="142"/>
      <c r="D27" s="143">
        <v>248397.02</v>
      </c>
      <c r="E27" s="144"/>
      <c r="F27" s="145">
        <v>368153.85</v>
      </c>
      <c r="G27" s="146"/>
      <c r="H27" s="147"/>
      <c r="I27" s="145">
        <v>119756.83</v>
      </c>
      <c r="J27" s="144"/>
      <c r="K27" s="16">
        <v>0.325290174202986</v>
      </c>
      <c r="L27" s="17">
        <v>1472615.4</v>
      </c>
      <c r="M27" s="145">
        <v>1224218.3799999999</v>
      </c>
      <c r="N27" s="144"/>
    </row>
    <row r="28" spans="1:15" ht="28.5" x14ac:dyDescent="0.45">
      <c r="A28" s="3"/>
      <c r="B28" s="141" t="s">
        <v>34</v>
      </c>
      <c r="C28" s="142"/>
      <c r="D28" s="143">
        <v>10762.45</v>
      </c>
      <c r="E28" s="144"/>
      <c r="F28" s="145">
        <v>-54056.639999999999</v>
      </c>
      <c r="G28" s="146"/>
      <c r="H28" s="147"/>
      <c r="I28" s="145">
        <v>64819.09</v>
      </c>
      <c r="J28" s="144"/>
      <c r="K28" s="16">
        <v>1.1990958002569201</v>
      </c>
      <c r="L28" s="17">
        <v>-216226.56</v>
      </c>
      <c r="M28" s="145">
        <v>-226989.01</v>
      </c>
      <c r="N28" s="144"/>
      <c r="O28" s="1" t="s">
        <v>471</v>
      </c>
    </row>
  </sheetData>
  <mergeCells count="97">
    <mergeCell ref="C6:M6"/>
    <mergeCell ref="A1:D1"/>
    <mergeCell ref="G1:N1"/>
    <mergeCell ref="A3:G3"/>
    <mergeCell ref="J3:N3"/>
    <mergeCell ref="C5:M5"/>
    <mergeCell ref="C7:M7"/>
    <mergeCell ref="C8:M8"/>
    <mergeCell ref="C9:M9"/>
    <mergeCell ref="B11:C11"/>
    <mergeCell ref="D11:K11"/>
    <mergeCell ref="L11:N11"/>
    <mergeCell ref="B13:C13"/>
    <mergeCell ref="D13:E13"/>
    <mergeCell ref="F13:H13"/>
    <mergeCell ref="I13:J13"/>
    <mergeCell ref="M13:N13"/>
    <mergeCell ref="B12:C12"/>
    <mergeCell ref="D12:E12"/>
    <mergeCell ref="F12:H12"/>
    <mergeCell ref="I12:J12"/>
    <mergeCell ref="M12:N12"/>
    <mergeCell ref="B15:C15"/>
    <mergeCell ref="D15:E15"/>
    <mergeCell ref="F15:H15"/>
    <mergeCell ref="I15:J15"/>
    <mergeCell ref="M15:N15"/>
    <mergeCell ref="B14:C14"/>
    <mergeCell ref="D14:E14"/>
    <mergeCell ref="F14:H14"/>
    <mergeCell ref="I14:J14"/>
    <mergeCell ref="M14:N14"/>
    <mergeCell ref="B17:C17"/>
    <mergeCell ref="D17:E17"/>
    <mergeCell ref="F17:H17"/>
    <mergeCell ref="I17:J17"/>
    <mergeCell ref="M17:N17"/>
    <mergeCell ref="B16:C16"/>
    <mergeCell ref="D16:E16"/>
    <mergeCell ref="F16:H16"/>
    <mergeCell ref="I16:J16"/>
    <mergeCell ref="M16:N16"/>
    <mergeCell ref="B19:C19"/>
    <mergeCell ref="D19:E19"/>
    <mergeCell ref="F19:H19"/>
    <mergeCell ref="I19:J19"/>
    <mergeCell ref="M19:N19"/>
    <mergeCell ref="B18:C18"/>
    <mergeCell ref="D18:E18"/>
    <mergeCell ref="F18:H18"/>
    <mergeCell ref="I18:J18"/>
    <mergeCell ref="M18:N18"/>
    <mergeCell ref="B21:C21"/>
    <mergeCell ref="D21:E21"/>
    <mergeCell ref="F21:H21"/>
    <mergeCell ref="I21:J21"/>
    <mergeCell ref="M21:N21"/>
    <mergeCell ref="B20:C20"/>
    <mergeCell ref="D20:E20"/>
    <mergeCell ref="F20:H20"/>
    <mergeCell ref="I20:J20"/>
    <mergeCell ref="M20:N20"/>
    <mergeCell ref="B23:C23"/>
    <mergeCell ref="D23:E23"/>
    <mergeCell ref="F23:H23"/>
    <mergeCell ref="I23:J23"/>
    <mergeCell ref="M23:N23"/>
    <mergeCell ref="B22:C22"/>
    <mergeCell ref="D22:E22"/>
    <mergeCell ref="F22:H22"/>
    <mergeCell ref="I22:J22"/>
    <mergeCell ref="M22:N22"/>
    <mergeCell ref="B25:C25"/>
    <mergeCell ref="D25:E25"/>
    <mergeCell ref="F25:H25"/>
    <mergeCell ref="I25:J25"/>
    <mergeCell ref="M25:N25"/>
    <mergeCell ref="B24:C24"/>
    <mergeCell ref="D24:E24"/>
    <mergeCell ref="F24:H24"/>
    <mergeCell ref="I24:J24"/>
    <mergeCell ref="M24:N24"/>
    <mergeCell ref="B27:C27"/>
    <mergeCell ref="D27:E27"/>
    <mergeCell ref="F27:H27"/>
    <mergeCell ref="I27:J27"/>
    <mergeCell ref="M27:N27"/>
    <mergeCell ref="B26:C26"/>
    <mergeCell ref="D26:E26"/>
    <mergeCell ref="F26:H26"/>
    <mergeCell ref="I26:J26"/>
    <mergeCell ref="M26:N26"/>
    <mergeCell ref="B28:C28"/>
    <mergeCell ref="D28:E28"/>
    <mergeCell ref="F28:H28"/>
    <mergeCell ref="I28:J28"/>
    <mergeCell ref="M28:N28"/>
  </mergeCells>
  <pageMargins left="0.20000000298023199" right="0.20000000298023199" top="0.20000000298023199" bottom="0.20000000298023199" header="0" footer="0"/>
  <pageSetup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="80" zoomScaleNormal="80" workbookViewId="0">
      <pane ySplit="4" topLeftCell="A5" activePane="bottomLeft" state="frozenSplit"/>
      <selection pane="bottomLeft" activeCell="B2" sqref="B2"/>
    </sheetView>
  </sheetViews>
  <sheetFormatPr defaultColWidth="8.86328125" defaultRowHeight="14.25" x14ac:dyDescent="0.45"/>
  <cols>
    <col min="1" max="1" width="0.46484375" style="1" customWidth="1"/>
    <col min="2" max="2" width="43.33203125" style="1" customWidth="1"/>
    <col min="3" max="3" width="2.796875" style="1" customWidth="1"/>
    <col min="4" max="4" width="17.796875" style="1" customWidth="1"/>
    <col min="5" max="5" width="3.86328125" style="1" customWidth="1"/>
    <col min="6" max="6" width="18.6640625" style="1" customWidth="1"/>
    <col min="7" max="7" width="4.86328125" style="1" customWidth="1"/>
    <col min="8" max="8" width="21.53125" style="1" customWidth="1"/>
    <col min="9" max="9" width="16.46484375" style="1" customWidth="1"/>
    <col min="10" max="10" width="6.33203125" style="1" customWidth="1"/>
    <col min="11" max="11" width="7.86328125" style="1" customWidth="1"/>
    <col min="12" max="16384" width="8.86328125" style="1"/>
  </cols>
  <sheetData>
    <row r="1" spans="1:11" ht="24.75" x14ac:dyDescent="0.45">
      <c r="A1" s="172"/>
      <c r="B1" s="172"/>
      <c r="C1" s="172"/>
      <c r="D1" s="101"/>
      <c r="E1" s="173" t="s">
        <v>39</v>
      </c>
      <c r="F1" s="173"/>
      <c r="G1" s="173"/>
      <c r="H1" s="173"/>
      <c r="I1" s="173"/>
      <c r="J1" s="173"/>
      <c r="K1" s="173"/>
    </row>
    <row r="2" spans="1:1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7.649999999999999" x14ac:dyDescent="0.45">
      <c r="A3" s="174" t="s">
        <v>0</v>
      </c>
      <c r="B3" s="174"/>
      <c r="C3" s="174"/>
      <c r="D3" s="174"/>
      <c r="E3" s="174"/>
      <c r="F3" s="174"/>
      <c r="G3" s="2"/>
      <c r="H3" s="175" t="s">
        <v>413</v>
      </c>
      <c r="I3" s="175"/>
      <c r="J3" s="175"/>
      <c r="K3" s="175"/>
    </row>
    <row r="4" spans="1:1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45">
      <c r="A6" s="3"/>
      <c r="B6" s="108" t="s">
        <v>40</v>
      </c>
      <c r="C6" s="197" t="s">
        <v>41</v>
      </c>
      <c r="D6" s="198"/>
      <c r="E6" s="198"/>
      <c r="F6" s="198"/>
      <c r="G6" s="198"/>
      <c r="H6" s="198"/>
      <c r="I6" s="198"/>
      <c r="J6" s="199"/>
      <c r="K6" s="3"/>
    </row>
    <row r="7" spans="1:11" x14ac:dyDescent="0.45">
      <c r="A7" s="3"/>
      <c r="B7" s="109" t="s">
        <v>42</v>
      </c>
      <c r="C7" s="191" t="s">
        <v>43</v>
      </c>
      <c r="D7" s="192"/>
      <c r="E7" s="192"/>
      <c r="F7" s="192"/>
      <c r="G7" s="192"/>
      <c r="H7" s="192"/>
      <c r="I7" s="192"/>
      <c r="J7" s="193"/>
      <c r="K7" s="3"/>
    </row>
    <row r="8" spans="1:11" x14ac:dyDescent="0.45">
      <c r="A8" s="3"/>
      <c r="B8" s="109" t="s">
        <v>44</v>
      </c>
      <c r="C8" s="191" t="s">
        <v>43</v>
      </c>
      <c r="D8" s="192"/>
      <c r="E8" s="192"/>
      <c r="F8" s="192"/>
      <c r="G8" s="192"/>
      <c r="H8" s="192"/>
      <c r="I8" s="192"/>
      <c r="J8" s="193"/>
      <c r="K8" s="3"/>
    </row>
    <row r="9" spans="1:11" x14ac:dyDescent="0.45">
      <c r="A9" s="3"/>
      <c r="B9" s="109" t="s">
        <v>45</v>
      </c>
      <c r="C9" s="191" t="s">
        <v>43</v>
      </c>
      <c r="D9" s="192"/>
      <c r="E9" s="192"/>
      <c r="F9" s="192"/>
      <c r="G9" s="192"/>
      <c r="H9" s="192"/>
      <c r="I9" s="192"/>
      <c r="J9" s="193"/>
      <c r="K9" s="3"/>
    </row>
    <row r="10" spans="1:11" x14ac:dyDescent="0.45">
      <c r="A10" s="3"/>
      <c r="B10" s="109" t="s">
        <v>289</v>
      </c>
      <c r="C10" s="191" t="s">
        <v>43</v>
      </c>
      <c r="D10" s="192"/>
      <c r="E10" s="192"/>
      <c r="F10" s="192"/>
      <c r="G10" s="192"/>
      <c r="H10" s="192"/>
      <c r="I10" s="192"/>
      <c r="J10" s="193"/>
      <c r="K10" s="3"/>
    </row>
    <row r="11" spans="1:1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45">
      <c r="A12" s="3"/>
      <c r="B12" s="110" t="s">
        <v>46</v>
      </c>
      <c r="C12" s="194" t="s">
        <v>47</v>
      </c>
      <c r="D12" s="195"/>
      <c r="E12" s="196"/>
      <c r="F12" s="194" t="s">
        <v>48</v>
      </c>
      <c r="G12" s="195"/>
      <c r="H12" s="196"/>
      <c r="I12" s="111" t="s">
        <v>3</v>
      </c>
      <c r="J12" s="3"/>
      <c r="K12" s="3"/>
    </row>
    <row r="13" spans="1:11" x14ac:dyDescent="0.45">
      <c r="A13" s="3"/>
      <c r="B13" s="112" t="s">
        <v>49</v>
      </c>
      <c r="C13" s="182"/>
      <c r="D13" s="183"/>
      <c r="E13" s="184"/>
      <c r="F13" s="182"/>
      <c r="G13" s="183"/>
      <c r="H13" s="184"/>
      <c r="I13" s="113" t="s">
        <v>414</v>
      </c>
      <c r="J13" s="3"/>
      <c r="K13" s="3"/>
    </row>
    <row r="14" spans="1:11" x14ac:dyDescent="0.45">
      <c r="A14" s="3"/>
      <c r="B14" s="114" t="s">
        <v>3</v>
      </c>
      <c r="C14" s="182"/>
      <c r="D14" s="183"/>
      <c r="E14" s="184"/>
      <c r="F14" s="182"/>
      <c r="G14" s="183"/>
      <c r="H14" s="184"/>
      <c r="I14" s="115" t="s">
        <v>3</v>
      </c>
      <c r="J14" s="3"/>
      <c r="K14" s="3"/>
    </row>
    <row r="15" spans="1:11" x14ac:dyDescent="0.45">
      <c r="A15" s="3"/>
      <c r="B15" s="112" t="s">
        <v>50</v>
      </c>
      <c r="C15" s="182"/>
      <c r="D15" s="183"/>
      <c r="E15" s="184"/>
      <c r="F15" s="182"/>
      <c r="G15" s="183"/>
      <c r="H15" s="184"/>
      <c r="I15" s="115" t="s">
        <v>3</v>
      </c>
      <c r="J15" s="3"/>
      <c r="K15" s="3"/>
    </row>
    <row r="16" spans="1:11" x14ac:dyDescent="0.45">
      <c r="A16" s="3"/>
      <c r="B16" s="114" t="s">
        <v>3</v>
      </c>
      <c r="C16" s="182"/>
      <c r="D16" s="183"/>
      <c r="E16" s="184"/>
      <c r="F16" s="182"/>
      <c r="G16" s="183"/>
      <c r="H16" s="184"/>
      <c r="I16" s="115" t="s">
        <v>3</v>
      </c>
      <c r="J16" s="3"/>
      <c r="K16" s="3"/>
    </row>
    <row r="17" spans="1:11" x14ac:dyDescent="0.45">
      <c r="A17" s="3"/>
      <c r="B17" s="112" t="s">
        <v>51</v>
      </c>
      <c r="C17" s="182"/>
      <c r="D17" s="183"/>
      <c r="E17" s="184"/>
      <c r="F17" s="182"/>
      <c r="G17" s="183"/>
      <c r="H17" s="184"/>
      <c r="I17" s="115" t="s">
        <v>3</v>
      </c>
      <c r="J17" s="3"/>
      <c r="K17" s="3"/>
    </row>
    <row r="18" spans="1:11" x14ac:dyDescent="0.45">
      <c r="A18" s="3"/>
      <c r="B18" s="114" t="s">
        <v>52</v>
      </c>
      <c r="C18" s="182" t="s">
        <v>37</v>
      </c>
      <c r="D18" s="183"/>
      <c r="E18" s="184"/>
      <c r="F18" s="182" t="s">
        <v>38</v>
      </c>
      <c r="G18" s="183"/>
      <c r="H18" s="184"/>
      <c r="I18" s="116">
        <v>304738.59999999998</v>
      </c>
      <c r="J18" s="3"/>
      <c r="K18" s="3"/>
    </row>
    <row r="19" spans="1:11" x14ac:dyDescent="0.45">
      <c r="A19" s="3"/>
      <c r="B19" s="114" t="s">
        <v>52</v>
      </c>
      <c r="C19" s="182" t="s">
        <v>53</v>
      </c>
      <c r="D19" s="183"/>
      <c r="E19" s="184"/>
      <c r="F19" s="182" t="s">
        <v>54</v>
      </c>
      <c r="G19" s="183"/>
      <c r="H19" s="184"/>
      <c r="I19" s="116">
        <v>348825.46</v>
      </c>
      <c r="J19" s="3"/>
      <c r="K19" s="3"/>
    </row>
    <row r="20" spans="1:11" x14ac:dyDescent="0.45">
      <c r="A20" s="3"/>
      <c r="B20" s="114" t="s">
        <v>52</v>
      </c>
      <c r="C20" s="182" t="s">
        <v>35</v>
      </c>
      <c r="D20" s="183"/>
      <c r="E20" s="184"/>
      <c r="F20" s="182" t="s">
        <v>36</v>
      </c>
      <c r="G20" s="183"/>
      <c r="H20" s="184"/>
      <c r="I20" s="116">
        <v>200</v>
      </c>
      <c r="J20" s="3"/>
      <c r="K20" s="3"/>
    </row>
    <row r="21" spans="1:11" x14ac:dyDescent="0.45">
      <c r="A21" s="3"/>
      <c r="B21" s="114" t="s">
        <v>55</v>
      </c>
      <c r="C21" s="182" t="s">
        <v>56</v>
      </c>
      <c r="D21" s="183"/>
      <c r="E21" s="184"/>
      <c r="F21" s="182" t="s">
        <v>55</v>
      </c>
      <c r="G21" s="183"/>
      <c r="H21" s="184"/>
      <c r="I21" s="116">
        <v>637.07000000000005</v>
      </c>
      <c r="J21" s="3"/>
      <c r="K21" s="3"/>
    </row>
    <row r="22" spans="1:11" x14ac:dyDescent="0.45">
      <c r="A22" s="3"/>
      <c r="B22" s="114" t="s">
        <v>55</v>
      </c>
      <c r="C22" s="182" t="s">
        <v>57</v>
      </c>
      <c r="D22" s="183"/>
      <c r="E22" s="184"/>
      <c r="F22" s="182" t="s">
        <v>58</v>
      </c>
      <c r="G22" s="183"/>
      <c r="H22" s="184"/>
      <c r="I22" s="116">
        <v>15682.82</v>
      </c>
      <c r="J22" s="3"/>
      <c r="K22" s="3"/>
    </row>
    <row r="23" spans="1:11" x14ac:dyDescent="0.45">
      <c r="A23" s="3"/>
      <c r="B23" s="114" t="s">
        <v>16</v>
      </c>
      <c r="C23" s="182" t="s">
        <v>59</v>
      </c>
      <c r="D23" s="183"/>
      <c r="E23" s="184"/>
      <c r="F23" s="182" t="s">
        <v>16</v>
      </c>
      <c r="G23" s="183"/>
      <c r="H23" s="184"/>
      <c r="I23" s="116">
        <v>8700</v>
      </c>
      <c r="J23" s="3"/>
      <c r="K23" s="3"/>
    </row>
    <row r="24" spans="1:11" x14ac:dyDescent="0.45">
      <c r="A24" s="3"/>
      <c r="B24" s="114" t="s">
        <v>60</v>
      </c>
      <c r="C24" s="185"/>
      <c r="D24" s="186"/>
      <c r="E24" s="187"/>
      <c r="F24" s="185"/>
      <c r="G24" s="186"/>
      <c r="H24" s="187"/>
      <c r="I24" s="117">
        <v>678783.95</v>
      </c>
      <c r="J24" s="3"/>
      <c r="K24" s="3"/>
    </row>
    <row r="25" spans="1:11" x14ac:dyDescent="0.45">
      <c r="A25" s="3"/>
      <c r="B25" s="114" t="s">
        <v>3</v>
      </c>
      <c r="C25" s="182"/>
      <c r="D25" s="183"/>
      <c r="E25" s="184"/>
      <c r="F25" s="182"/>
      <c r="G25" s="183"/>
      <c r="H25" s="184"/>
      <c r="I25" s="115" t="s">
        <v>3</v>
      </c>
      <c r="J25" s="3"/>
      <c r="K25" s="3"/>
    </row>
    <row r="26" spans="1:11" x14ac:dyDescent="0.45">
      <c r="A26" s="3"/>
      <c r="B26" s="112" t="s">
        <v>61</v>
      </c>
      <c r="C26" s="182"/>
      <c r="D26" s="183"/>
      <c r="E26" s="184"/>
      <c r="F26" s="182"/>
      <c r="G26" s="183"/>
      <c r="H26" s="184"/>
      <c r="I26" s="115" t="s">
        <v>3</v>
      </c>
      <c r="J26" s="3"/>
      <c r="K26" s="3"/>
    </row>
    <row r="27" spans="1:11" x14ac:dyDescent="0.45">
      <c r="A27" s="3"/>
      <c r="B27" s="114" t="s">
        <v>62</v>
      </c>
      <c r="C27" s="182" t="s">
        <v>63</v>
      </c>
      <c r="D27" s="183"/>
      <c r="E27" s="184"/>
      <c r="F27" s="182" t="s">
        <v>64</v>
      </c>
      <c r="G27" s="183"/>
      <c r="H27" s="184"/>
      <c r="I27" s="116">
        <v>17100</v>
      </c>
      <c r="J27" s="3"/>
      <c r="K27" s="3"/>
    </row>
    <row r="28" spans="1:11" x14ac:dyDescent="0.45">
      <c r="A28" s="3"/>
      <c r="B28" s="114" t="s">
        <v>142</v>
      </c>
      <c r="C28" s="182" t="s">
        <v>143</v>
      </c>
      <c r="D28" s="183"/>
      <c r="E28" s="184"/>
      <c r="F28" s="182" t="s">
        <v>144</v>
      </c>
      <c r="G28" s="183"/>
      <c r="H28" s="184"/>
      <c r="I28" s="116">
        <v>-1710</v>
      </c>
      <c r="J28" s="3"/>
      <c r="K28" s="3"/>
    </row>
    <row r="29" spans="1:11" x14ac:dyDescent="0.45">
      <c r="A29" s="3"/>
      <c r="B29" s="114" t="s">
        <v>65</v>
      </c>
      <c r="C29" s="185"/>
      <c r="D29" s="186"/>
      <c r="E29" s="187"/>
      <c r="F29" s="185"/>
      <c r="G29" s="186"/>
      <c r="H29" s="187"/>
      <c r="I29" s="117">
        <v>15390</v>
      </c>
      <c r="J29" s="3"/>
      <c r="K29" s="3"/>
    </row>
    <row r="30" spans="1:11" x14ac:dyDescent="0.45">
      <c r="A30" s="3"/>
      <c r="B30" s="114" t="s">
        <v>3</v>
      </c>
      <c r="C30" s="182"/>
      <c r="D30" s="183"/>
      <c r="E30" s="184"/>
      <c r="F30" s="182"/>
      <c r="G30" s="183"/>
      <c r="H30" s="184"/>
      <c r="I30" s="115" t="s">
        <v>3</v>
      </c>
      <c r="J30" s="3"/>
      <c r="K30" s="3"/>
    </row>
    <row r="31" spans="1:11" x14ac:dyDescent="0.45">
      <c r="A31" s="3"/>
      <c r="B31" s="112" t="s">
        <v>17</v>
      </c>
      <c r="C31" s="182"/>
      <c r="D31" s="183"/>
      <c r="E31" s="184"/>
      <c r="F31" s="182"/>
      <c r="G31" s="183"/>
      <c r="H31" s="184"/>
      <c r="I31" s="115" t="s">
        <v>3</v>
      </c>
      <c r="J31" s="3"/>
      <c r="K31" s="3"/>
    </row>
    <row r="32" spans="1:11" x14ac:dyDescent="0.45">
      <c r="A32" s="3"/>
      <c r="B32" s="114" t="s">
        <v>66</v>
      </c>
      <c r="C32" s="182" t="s">
        <v>67</v>
      </c>
      <c r="D32" s="183"/>
      <c r="E32" s="184"/>
      <c r="F32" s="182" t="s">
        <v>66</v>
      </c>
      <c r="G32" s="183"/>
      <c r="H32" s="184"/>
      <c r="I32" s="116">
        <v>9300</v>
      </c>
      <c r="J32" s="3"/>
      <c r="K32" s="3"/>
    </row>
    <row r="33" spans="1:11" x14ac:dyDescent="0.45">
      <c r="A33" s="3"/>
      <c r="B33" s="114" t="s">
        <v>68</v>
      </c>
      <c r="C33" s="185"/>
      <c r="D33" s="186"/>
      <c r="E33" s="187"/>
      <c r="F33" s="185"/>
      <c r="G33" s="186"/>
      <c r="H33" s="187"/>
      <c r="I33" s="117">
        <v>9300</v>
      </c>
      <c r="J33" s="3"/>
      <c r="K33" s="3"/>
    </row>
    <row r="34" spans="1:11" x14ac:dyDescent="0.45">
      <c r="A34" s="3"/>
      <c r="B34" s="114" t="s">
        <v>3</v>
      </c>
      <c r="C34" s="182"/>
      <c r="D34" s="183"/>
      <c r="E34" s="184"/>
      <c r="F34" s="182"/>
      <c r="G34" s="183"/>
      <c r="H34" s="184"/>
      <c r="I34" s="115" t="s">
        <v>3</v>
      </c>
      <c r="J34" s="3"/>
      <c r="K34" s="3"/>
    </row>
    <row r="35" spans="1:11" x14ac:dyDescent="0.45">
      <c r="A35" s="3"/>
      <c r="B35" s="118" t="s">
        <v>69</v>
      </c>
      <c r="C35" s="188"/>
      <c r="D35" s="189"/>
      <c r="E35" s="190"/>
      <c r="F35" s="188"/>
      <c r="G35" s="189"/>
      <c r="H35" s="190"/>
      <c r="I35" s="119">
        <v>703473.95</v>
      </c>
      <c r="J35" s="3"/>
      <c r="K35" s="3"/>
    </row>
    <row r="36" spans="1:11" x14ac:dyDescent="0.45">
      <c r="A36" s="3"/>
      <c r="B36" s="114" t="s">
        <v>3</v>
      </c>
      <c r="C36" s="182"/>
      <c r="D36" s="183"/>
      <c r="E36" s="184"/>
      <c r="F36" s="182"/>
      <c r="G36" s="183"/>
      <c r="H36" s="184"/>
      <c r="I36" s="115" t="s">
        <v>3</v>
      </c>
      <c r="J36" s="3"/>
      <c r="K36" s="3"/>
    </row>
    <row r="37" spans="1:11" x14ac:dyDescent="0.45">
      <c r="A37" s="3"/>
      <c r="B37" s="112" t="s">
        <v>70</v>
      </c>
      <c r="C37" s="182"/>
      <c r="D37" s="183"/>
      <c r="E37" s="184"/>
      <c r="F37" s="182"/>
      <c r="G37" s="183"/>
      <c r="H37" s="184"/>
      <c r="I37" s="115" t="s">
        <v>3</v>
      </c>
      <c r="J37" s="3"/>
      <c r="K37" s="3"/>
    </row>
    <row r="38" spans="1:11" x14ac:dyDescent="0.45">
      <c r="A38" s="3"/>
      <c r="B38" s="114" t="s">
        <v>3</v>
      </c>
      <c r="C38" s="182"/>
      <c r="D38" s="183"/>
      <c r="E38" s="184"/>
      <c r="F38" s="182"/>
      <c r="G38" s="183"/>
      <c r="H38" s="184"/>
      <c r="I38" s="115" t="s">
        <v>3</v>
      </c>
      <c r="J38" s="3"/>
      <c r="K38" s="3"/>
    </row>
    <row r="39" spans="1:11" x14ac:dyDescent="0.45">
      <c r="A39" s="3"/>
      <c r="B39" s="112" t="s">
        <v>71</v>
      </c>
      <c r="C39" s="182"/>
      <c r="D39" s="183"/>
      <c r="E39" s="184"/>
      <c r="F39" s="182"/>
      <c r="G39" s="183"/>
      <c r="H39" s="184"/>
      <c r="I39" s="115" t="s">
        <v>3</v>
      </c>
      <c r="J39" s="3"/>
      <c r="K39" s="3"/>
    </row>
    <row r="40" spans="1:11" x14ac:dyDescent="0.45">
      <c r="A40" s="3"/>
      <c r="B40" s="114" t="s">
        <v>72</v>
      </c>
      <c r="C40" s="182" t="s">
        <v>73</v>
      </c>
      <c r="D40" s="183"/>
      <c r="E40" s="184"/>
      <c r="F40" s="182" t="s">
        <v>74</v>
      </c>
      <c r="G40" s="183"/>
      <c r="H40" s="184"/>
      <c r="I40" s="116">
        <v>17467.32</v>
      </c>
      <c r="J40" s="3"/>
      <c r="K40" s="3"/>
    </row>
    <row r="41" spans="1:11" x14ac:dyDescent="0.45">
      <c r="A41" s="3"/>
      <c r="B41" s="114" t="s">
        <v>72</v>
      </c>
      <c r="C41" s="182" t="s">
        <v>145</v>
      </c>
      <c r="D41" s="183"/>
      <c r="E41" s="184"/>
      <c r="F41" s="182" t="s">
        <v>146</v>
      </c>
      <c r="G41" s="183"/>
      <c r="H41" s="184"/>
      <c r="I41" s="116">
        <v>166.99</v>
      </c>
      <c r="J41" s="3"/>
      <c r="K41" s="3"/>
    </row>
    <row r="42" spans="1:11" ht="22.5" x14ac:dyDescent="0.45">
      <c r="A42" s="3"/>
      <c r="B42" s="114" t="s">
        <v>75</v>
      </c>
      <c r="C42" s="182" t="s">
        <v>415</v>
      </c>
      <c r="D42" s="183"/>
      <c r="E42" s="184"/>
      <c r="F42" s="182" t="s">
        <v>416</v>
      </c>
      <c r="G42" s="183"/>
      <c r="H42" s="184"/>
      <c r="I42" s="116">
        <v>10038.129999999999</v>
      </c>
      <c r="J42" s="3"/>
      <c r="K42" s="3"/>
    </row>
    <row r="43" spans="1:11" ht="22.5" x14ac:dyDescent="0.45">
      <c r="A43" s="3"/>
      <c r="B43" s="114" t="s">
        <v>75</v>
      </c>
      <c r="C43" s="182" t="s">
        <v>290</v>
      </c>
      <c r="D43" s="183"/>
      <c r="E43" s="184"/>
      <c r="F43" s="182" t="s">
        <v>291</v>
      </c>
      <c r="G43" s="183"/>
      <c r="H43" s="184"/>
      <c r="I43" s="116">
        <v>0.02</v>
      </c>
      <c r="J43" s="3"/>
      <c r="K43" s="3"/>
    </row>
    <row r="44" spans="1:11" ht="22.5" x14ac:dyDescent="0.45">
      <c r="A44" s="3"/>
      <c r="B44" s="114" t="s">
        <v>75</v>
      </c>
      <c r="C44" s="182" t="s">
        <v>76</v>
      </c>
      <c r="D44" s="183"/>
      <c r="E44" s="184"/>
      <c r="F44" s="182" t="s">
        <v>77</v>
      </c>
      <c r="G44" s="183"/>
      <c r="H44" s="184"/>
      <c r="I44" s="116">
        <v>9680.42</v>
      </c>
      <c r="J44" s="3"/>
      <c r="K44" s="3"/>
    </row>
    <row r="45" spans="1:11" x14ac:dyDescent="0.45">
      <c r="A45" s="3"/>
      <c r="B45" s="114" t="s">
        <v>18</v>
      </c>
      <c r="C45" s="182" t="s">
        <v>78</v>
      </c>
      <c r="D45" s="183"/>
      <c r="E45" s="184"/>
      <c r="F45" s="182" t="s">
        <v>18</v>
      </c>
      <c r="G45" s="183"/>
      <c r="H45" s="184"/>
      <c r="I45" s="116">
        <v>17104.5</v>
      </c>
      <c r="J45" s="3"/>
      <c r="K45" s="3"/>
    </row>
    <row r="46" spans="1:11" x14ac:dyDescent="0.45">
      <c r="A46" s="3"/>
      <c r="B46" s="114" t="s">
        <v>79</v>
      </c>
      <c r="C46" s="185"/>
      <c r="D46" s="186"/>
      <c r="E46" s="187"/>
      <c r="F46" s="185"/>
      <c r="G46" s="186"/>
      <c r="H46" s="187"/>
      <c r="I46" s="117">
        <v>54457.38</v>
      </c>
      <c r="J46" s="3"/>
      <c r="K46" s="3"/>
    </row>
    <row r="47" spans="1:11" x14ac:dyDescent="0.45">
      <c r="A47" s="3"/>
      <c r="B47" s="114" t="s">
        <v>3</v>
      </c>
      <c r="C47" s="182"/>
      <c r="D47" s="183"/>
      <c r="E47" s="184"/>
      <c r="F47" s="182"/>
      <c r="G47" s="183"/>
      <c r="H47" s="184"/>
      <c r="I47" s="115" t="s">
        <v>3</v>
      </c>
      <c r="J47" s="3"/>
      <c r="K47" s="3"/>
    </row>
    <row r="48" spans="1:11" x14ac:dyDescent="0.45">
      <c r="A48" s="3"/>
      <c r="B48" s="112" t="s">
        <v>80</v>
      </c>
      <c r="C48" s="182"/>
      <c r="D48" s="183"/>
      <c r="E48" s="184"/>
      <c r="F48" s="182"/>
      <c r="G48" s="183"/>
      <c r="H48" s="184"/>
      <c r="I48" s="115" t="s">
        <v>3</v>
      </c>
      <c r="J48" s="3"/>
      <c r="K48" s="3"/>
    </row>
    <row r="49" spans="1:11" x14ac:dyDescent="0.45">
      <c r="A49" s="3"/>
      <c r="B49" s="114" t="s">
        <v>81</v>
      </c>
      <c r="C49" s="182" t="s">
        <v>132</v>
      </c>
      <c r="D49" s="183"/>
      <c r="E49" s="184"/>
      <c r="F49" s="182" t="s">
        <v>133</v>
      </c>
      <c r="G49" s="183"/>
      <c r="H49" s="184"/>
      <c r="I49" s="116">
        <v>132500</v>
      </c>
      <c r="J49" s="3"/>
      <c r="K49" s="3"/>
    </row>
    <row r="50" spans="1:11" x14ac:dyDescent="0.45">
      <c r="A50" s="3"/>
      <c r="B50" s="114" t="s">
        <v>81</v>
      </c>
      <c r="C50" s="182" t="s">
        <v>82</v>
      </c>
      <c r="D50" s="183"/>
      <c r="E50" s="184"/>
      <c r="F50" s="182" t="s">
        <v>83</v>
      </c>
      <c r="G50" s="183"/>
      <c r="H50" s="184"/>
      <c r="I50" s="116">
        <v>62512</v>
      </c>
      <c r="J50" s="3"/>
      <c r="K50" s="3"/>
    </row>
    <row r="51" spans="1:11" x14ac:dyDescent="0.45">
      <c r="A51" s="3"/>
      <c r="B51" s="114" t="s">
        <v>84</v>
      </c>
      <c r="C51" s="185"/>
      <c r="D51" s="186"/>
      <c r="E51" s="187"/>
      <c r="F51" s="185"/>
      <c r="G51" s="186"/>
      <c r="H51" s="187"/>
      <c r="I51" s="117">
        <v>195012</v>
      </c>
      <c r="J51" s="3"/>
      <c r="K51" s="3"/>
    </row>
    <row r="52" spans="1:11" x14ac:dyDescent="0.45">
      <c r="A52" s="3"/>
      <c r="B52" s="114" t="s">
        <v>3</v>
      </c>
      <c r="C52" s="182"/>
      <c r="D52" s="183"/>
      <c r="E52" s="184"/>
      <c r="F52" s="182"/>
      <c r="G52" s="183"/>
      <c r="H52" s="184"/>
      <c r="I52" s="115" t="s">
        <v>3</v>
      </c>
      <c r="J52" s="3"/>
      <c r="K52" s="3"/>
    </row>
    <row r="53" spans="1:11" x14ac:dyDescent="0.45">
      <c r="A53" s="3"/>
      <c r="B53" s="112" t="s">
        <v>85</v>
      </c>
      <c r="C53" s="185"/>
      <c r="D53" s="186"/>
      <c r="E53" s="187"/>
      <c r="F53" s="185"/>
      <c r="G53" s="186"/>
      <c r="H53" s="187"/>
      <c r="I53" s="117">
        <v>249469.38</v>
      </c>
      <c r="J53" s="3"/>
      <c r="K53" s="3"/>
    </row>
    <row r="54" spans="1:11" x14ac:dyDescent="0.45">
      <c r="A54" s="3"/>
      <c r="B54" s="114" t="s">
        <v>3</v>
      </c>
      <c r="C54" s="182"/>
      <c r="D54" s="183"/>
      <c r="E54" s="184"/>
      <c r="F54" s="182"/>
      <c r="G54" s="183"/>
      <c r="H54" s="184"/>
      <c r="I54" s="115" t="s">
        <v>3</v>
      </c>
      <c r="J54" s="3"/>
      <c r="K54" s="3"/>
    </row>
    <row r="55" spans="1:11" x14ac:dyDescent="0.45">
      <c r="A55" s="3"/>
      <c r="B55" s="112" t="s">
        <v>86</v>
      </c>
      <c r="C55" s="182"/>
      <c r="D55" s="183"/>
      <c r="E55" s="184"/>
      <c r="F55" s="182"/>
      <c r="G55" s="183"/>
      <c r="H55" s="184"/>
      <c r="I55" s="115" t="s">
        <v>3</v>
      </c>
      <c r="J55" s="3"/>
      <c r="K55" s="3"/>
    </row>
    <row r="56" spans="1:11" x14ac:dyDescent="0.45">
      <c r="A56" s="3"/>
      <c r="B56" s="114" t="s">
        <v>87</v>
      </c>
      <c r="C56" s="182" t="s">
        <v>139</v>
      </c>
      <c r="D56" s="183"/>
      <c r="E56" s="184"/>
      <c r="F56" s="182" t="s">
        <v>140</v>
      </c>
      <c r="G56" s="183"/>
      <c r="H56" s="184"/>
      <c r="I56" s="116">
        <v>-885.65</v>
      </c>
      <c r="J56" s="3"/>
      <c r="K56" s="3"/>
    </row>
    <row r="57" spans="1:11" x14ac:dyDescent="0.45">
      <c r="A57" s="3"/>
      <c r="B57" s="114" t="s">
        <v>87</v>
      </c>
      <c r="C57" s="182" t="s">
        <v>88</v>
      </c>
      <c r="D57" s="183"/>
      <c r="E57" s="184"/>
      <c r="F57" s="182" t="s">
        <v>89</v>
      </c>
      <c r="G57" s="183"/>
      <c r="H57" s="184"/>
      <c r="I57" s="116">
        <v>246.49</v>
      </c>
      <c r="J57" s="3"/>
      <c r="K57" s="3"/>
    </row>
    <row r="58" spans="1:11" x14ac:dyDescent="0.45">
      <c r="A58" s="3"/>
      <c r="B58" s="114" t="s">
        <v>90</v>
      </c>
      <c r="C58" s="182" t="s">
        <v>91</v>
      </c>
      <c r="D58" s="183"/>
      <c r="E58" s="184"/>
      <c r="F58" s="182" t="s">
        <v>92</v>
      </c>
      <c r="G58" s="183"/>
      <c r="H58" s="184"/>
      <c r="I58" s="116">
        <v>443881.28</v>
      </c>
      <c r="J58" s="3"/>
      <c r="K58" s="3"/>
    </row>
    <row r="59" spans="1:11" x14ac:dyDescent="0.45">
      <c r="A59" s="3"/>
      <c r="B59" s="114" t="s">
        <v>93</v>
      </c>
      <c r="C59" s="182"/>
      <c r="D59" s="183"/>
      <c r="E59" s="184"/>
      <c r="F59" s="182"/>
      <c r="G59" s="183"/>
      <c r="H59" s="184"/>
      <c r="I59" s="116">
        <v>10762.45</v>
      </c>
      <c r="J59" s="3"/>
      <c r="K59" s="3"/>
    </row>
    <row r="60" spans="1:11" x14ac:dyDescent="0.45">
      <c r="A60" s="3"/>
      <c r="B60" s="114" t="s">
        <v>94</v>
      </c>
      <c r="C60" s="182"/>
      <c r="D60" s="183"/>
      <c r="E60" s="184"/>
      <c r="F60" s="182"/>
      <c r="G60" s="183"/>
      <c r="H60" s="184"/>
      <c r="I60" s="117">
        <v>454004.57</v>
      </c>
      <c r="J60" s="3"/>
      <c r="K60" s="3"/>
    </row>
    <row r="61" spans="1:11" x14ac:dyDescent="0.45">
      <c r="A61" s="3"/>
      <c r="B61" s="114" t="s">
        <v>3</v>
      </c>
      <c r="C61" s="182"/>
      <c r="D61" s="183"/>
      <c r="E61" s="184"/>
      <c r="F61" s="182"/>
      <c r="G61" s="183"/>
      <c r="H61" s="184"/>
      <c r="I61" s="115" t="s">
        <v>3</v>
      </c>
      <c r="J61" s="3"/>
      <c r="K61" s="3"/>
    </row>
    <row r="62" spans="1:11" x14ac:dyDescent="0.45">
      <c r="A62" s="3"/>
      <c r="B62" s="118" t="s">
        <v>95</v>
      </c>
      <c r="C62" s="179"/>
      <c r="D62" s="180"/>
      <c r="E62" s="181"/>
      <c r="F62" s="179"/>
      <c r="G62" s="180"/>
      <c r="H62" s="181"/>
      <c r="I62" s="119">
        <v>703473.95</v>
      </c>
      <c r="J62" s="3"/>
      <c r="K62" s="3"/>
    </row>
  </sheetData>
  <mergeCells count="111">
    <mergeCell ref="C8:J8"/>
    <mergeCell ref="C9:J9"/>
    <mergeCell ref="C10:J10"/>
    <mergeCell ref="C12:E12"/>
    <mergeCell ref="F12:H12"/>
    <mergeCell ref="C13:E13"/>
    <mergeCell ref="F13:H13"/>
    <mergeCell ref="A1:C1"/>
    <mergeCell ref="E1:K1"/>
    <mergeCell ref="A3:F3"/>
    <mergeCell ref="H3:K3"/>
    <mergeCell ref="C6:J6"/>
    <mergeCell ref="C7:J7"/>
    <mergeCell ref="C17:E17"/>
    <mergeCell ref="F17:H17"/>
    <mergeCell ref="C18:E18"/>
    <mergeCell ref="F18:H18"/>
    <mergeCell ref="C19:E19"/>
    <mergeCell ref="F19:H19"/>
    <mergeCell ref="C14:E14"/>
    <mergeCell ref="F14:H14"/>
    <mergeCell ref="C15:E15"/>
    <mergeCell ref="F15:H15"/>
    <mergeCell ref="C16:E16"/>
    <mergeCell ref="F16:H16"/>
    <mergeCell ref="C23:E23"/>
    <mergeCell ref="F23:H23"/>
    <mergeCell ref="C24:E24"/>
    <mergeCell ref="F24:H24"/>
    <mergeCell ref="C25:E25"/>
    <mergeCell ref="F25:H25"/>
    <mergeCell ref="C20:E20"/>
    <mergeCell ref="F20:H20"/>
    <mergeCell ref="C21:E21"/>
    <mergeCell ref="F21:H21"/>
    <mergeCell ref="C22:E22"/>
    <mergeCell ref="F22:H22"/>
    <mergeCell ref="C29:E29"/>
    <mergeCell ref="F29:H29"/>
    <mergeCell ref="C30:E30"/>
    <mergeCell ref="F30:H30"/>
    <mergeCell ref="C31:E31"/>
    <mergeCell ref="F31:H31"/>
    <mergeCell ref="C26:E26"/>
    <mergeCell ref="F26:H26"/>
    <mergeCell ref="C27:E27"/>
    <mergeCell ref="F27:H27"/>
    <mergeCell ref="C28:E28"/>
    <mergeCell ref="F28:H28"/>
    <mergeCell ref="C35:E35"/>
    <mergeCell ref="F35:H35"/>
    <mergeCell ref="C36:E36"/>
    <mergeCell ref="F36:H36"/>
    <mergeCell ref="C37:E37"/>
    <mergeCell ref="F37:H37"/>
    <mergeCell ref="C32:E32"/>
    <mergeCell ref="F32:H32"/>
    <mergeCell ref="C33:E33"/>
    <mergeCell ref="F33:H33"/>
    <mergeCell ref="C34:E34"/>
    <mergeCell ref="F34:H34"/>
    <mergeCell ref="C41:E41"/>
    <mergeCell ref="F41:H41"/>
    <mergeCell ref="C42:E42"/>
    <mergeCell ref="F42:H42"/>
    <mergeCell ref="C43:E43"/>
    <mergeCell ref="F43:H43"/>
    <mergeCell ref="C38:E38"/>
    <mergeCell ref="F38:H38"/>
    <mergeCell ref="C39:E39"/>
    <mergeCell ref="F39:H39"/>
    <mergeCell ref="C40:E40"/>
    <mergeCell ref="F40:H40"/>
    <mergeCell ref="C47:E47"/>
    <mergeCell ref="F47:H47"/>
    <mergeCell ref="C48:E48"/>
    <mergeCell ref="F48:H48"/>
    <mergeCell ref="C49:E49"/>
    <mergeCell ref="F49:H49"/>
    <mergeCell ref="C44:E44"/>
    <mergeCell ref="F44:H44"/>
    <mergeCell ref="C45:E45"/>
    <mergeCell ref="F45:H45"/>
    <mergeCell ref="C46:E46"/>
    <mergeCell ref="F46:H46"/>
    <mergeCell ref="C53:E53"/>
    <mergeCell ref="F53:H53"/>
    <mergeCell ref="C54:E54"/>
    <mergeCell ref="F54:H54"/>
    <mergeCell ref="C55:E55"/>
    <mergeCell ref="F55:H55"/>
    <mergeCell ref="C50:E50"/>
    <mergeCell ref="F50:H50"/>
    <mergeCell ref="C51:E51"/>
    <mergeCell ref="F51:H51"/>
    <mergeCell ref="C52:E52"/>
    <mergeCell ref="F52:H52"/>
    <mergeCell ref="C62:E62"/>
    <mergeCell ref="F62:H62"/>
    <mergeCell ref="C59:E59"/>
    <mergeCell ref="F59:H59"/>
    <mergeCell ref="C60:E60"/>
    <mergeCell ref="F60:H60"/>
    <mergeCell ref="C61:E61"/>
    <mergeCell ref="F61:H61"/>
    <mergeCell ref="C56:E56"/>
    <mergeCell ref="F56:H56"/>
    <mergeCell ref="C57:E57"/>
    <mergeCell ref="F57:H57"/>
    <mergeCell ref="C58:E58"/>
    <mergeCell ref="F58:H58"/>
  </mergeCells>
  <pageMargins left="0.20000000298023199" right="0.20000000298023199" top="0.20000000298023199" bottom="0.20000000298023199" header="0" footer="0"/>
  <pageSetup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0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96" sqref="B96"/>
    </sheetView>
  </sheetViews>
  <sheetFormatPr defaultColWidth="8.86328125" defaultRowHeight="14.25" x14ac:dyDescent="0.45"/>
  <cols>
    <col min="1" max="1" width="0.53125" style="1" customWidth="1"/>
    <col min="2" max="2" width="17.6640625" style="1" customWidth="1"/>
    <col min="3" max="3" width="17.46484375" style="1" customWidth="1"/>
    <col min="4" max="4" width="10" style="1" customWidth="1"/>
    <col min="5" max="5" width="1" style="1" customWidth="1"/>
    <col min="6" max="6" width="8.6640625" style="1" customWidth="1"/>
    <col min="7" max="7" width="9.19921875" style="1" hidden="1" customWidth="1"/>
    <col min="8" max="8" width="0.46484375" style="1" customWidth="1"/>
    <col min="9" max="9" width="0.46484375" style="1" hidden="1" customWidth="1"/>
    <col min="10" max="10" width="6.46484375" style="1" customWidth="1"/>
    <col min="11" max="11" width="2.796875" style="1" customWidth="1"/>
    <col min="12" max="12" width="0.46484375" style="1" customWidth="1"/>
    <col min="13" max="13" width="9.53125" style="1" hidden="1" customWidth="1"/>
    <col min="14" max="14" width="11.33203125" style="1" customWidth="1"/>
    <col min="15" max="15" width="9.53125" style="1" hidden="1" customWidth="1"/>
    <col min="16" max="16" width="9.53125" style="1" customWidth="1"/>
    <col min="17" max="17" width="6.46484375" style="1" hidden="1" customWidth="1"/>
    <col min="18" max="18" width="3.1328125" style="1" hidden="1" customWidth="1"/>
    <col min="19" max="19" width="9.53125" style="1" customWidth="1"/>
    <col min="20" max="20" width="2.33203125" style="1" hidden="1" customWidth="1"/>
    <col min="21" max="21" width="7.19921875" style="1" hidden="1" customWidth="1"/>
    <col min="22" max="22" width="9.53125" style="1" customWidth="1"/>
    <col min="23" max="23" width="4.33203125" style="1" hidden="1" customWidth="1"/>
    <col min="24" max="24" width="6.86328125" style="1" hidden="1" customWidth="1"/>
    <col min="25" max="25" width="9.53125" style="1" customWidth="1"/>
    <col min="26" max="26" width="9.53125" style="1" hidden="1" customWidth="1"/>
    <col min="27" max="27" width="9.53125" style="1" customWidth="1"/>
    <col min="28" max="28" width="9.53125" style="1" hidden="1" customWidth="1"/>
    <col min="29" max="29" width="9.53125" style="1" customWidth="1"/>
    <col min="30" max="30" width="9.53125" style="1" hidden="1" customWidth="1"/>
    <col min="31" max="31" width="9.53125" style="1" customWidth="1"/>
    <col min="32" max="32" width="9.53125" style="1" hidden="1" customWidth="1"/>
    <col min="33" max="33" width="9.53125" style="1" customWidth="1"/>
    <col min="34" max="34" width="9.53125" style="1" hidden="1" customWidth="1"/>
    <col min="35" max="35" width="9.53125" style="1" customWidth="1"/>
    <col min="36" max="37" width="9.53125" style="1" hidden="1" customWidth="1"/>
    <col min="38" max="39" width="11" style="1" hidden="1" customWidth="1"/>
    <col min="40" max="41" width="17.796875" style="1" hidden="1" customWidth="1"/>
    <col min="42" max="42" width="13.6640625" style="1" hidden="1" customWidth="1"/>
    <col min="43" max="16384" width="8.86328125" style="1"/>
  </cols>
  <sheetData>
    <row r="1" spans="1:42" ht="24.75" x14ac:dyDescent="0.45">
      <c r="A1" s="172"/>
      <c r="B1" s="172"/>
      <c r="C1" s="172"/>
      <c r="D1" s="172"/>
      <c r="E1" s="172"/>
      <c r="F1" s="11"/>
      <c r="G1" s="11"/>
      <c r="H1" s="173" t="s">
        <v>147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 ht="17.45" customHeight="1" x14ac:dyDescent="0.45">
      <c r="A3" s="174" t="s">
        <v>0</v>
      </c>
      <c r="B3" s="174"/>
      <c r="C3" s="174"/>
      <c r="D3" s="174"/>
      <c r="E3" s="174"/>
      <c r="F3" s="174"/>
      <c r="G3" s="174"/>
      <c r="H3" s="174"/>
      <c r="I3" s="174"/>
      <c r="J3" s="174"/>
      <c r="K3" s="2"/>
      <c r="L3" s="8" t="s">
        <v>148</v>
      </c>
      <c r="M3" s="8"/>
      <c r="N3" s="8"/>
      <c r="O3" s="8"/>
      <c r="P3" s="8"/>
      <c r="Q3" s="8"/>
      <c r="R3" s="8"/>
      <c r="S3" s="8"/>
      <c r="T3" s="8"/>
      <c r="U3" s="2"/>
      <c r="V3" s="2"/>
      <c r="W3" s="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7" customFormat="1" ht="15" hidden="1" customHeight="1" thickBot="1" x14ac:dyDescent="0.5">
      <c r="A5" s="3"/>
      <c r="B5" s="36" t="s">
        <v>40</v>
      </c>
      <c r="C5" s="10"/>
      <c r="D5" s="36" t="s">
        <v>41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s="7" customFormat="1" ht="15" hidden="1" customHeight="1" thickBot="1" x14ac:dyDescent="0.5">
      <c r="A6" s="3"/>
      <c r="B6" s="37" t="s">
        <v>42</v>
      </c>
      <c r="C6" s="38"/>
      <c r="D6" s="37" t="s">
        <v>43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8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spans="1:42" s="7" customFormat="1" ht="15" hidden="1" customHeight="1" thickBot="1" x14ac:dyDescent="0.5">
      <c r="A7" s="3"/>
      <c r="B7" s="37" t="s">
        <v>44</v>
      </c>
      <c r="C7" s="38"/>
      <c r="D7" s="37" t="s">
        <v>43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8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s="7" customFormat="1" ht="15" hidden="1" customHeight="1" thickBot="1" x14ac:dyDescent="0.5">
      <c r="A8" s="3"/>
      <c r="B8" s="37" t="s">
        <v>45</v>
      </c>
      <c r="C8" s="38"/>
      <c r="D8" s="37" t="s">
        <v>43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8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s="7" customFormat="1" ht="15" hidden="1" customHeight="1" thickBot="1" x14ac:dyDescent="0.5">
      <c r="A9" s="3"/>
      <c r="B9" s="37" t="s">
        <v>135</v>
      </c>
      <c r="C9" s="38"/>
      <c r="D9" s="37" t="s">
        <v>43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8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s="7" customFormat="1" ht="14.45" hidden="1" customHeight="1" x14ac:dyDescent="0.45">
      <c r="A10" s="3"/>
      <c r="B10" s="35"/>
      <c r="C10" s="35"/>
      <c r="D10" s="35"/>
      <c r="E10" s="3"/>
      <c r="F10" s="35"/>
      <c r="G10" s="35"/>
      <c r="H10" s="3"/>
      <c r="I10" s="3"/>
      <c r="J10" s="3"/>
      <c r="K10" s="35"/>
      <c r="L10" s="35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14.65" thickBot="1" x14ac:dyDescent="0.5">
      <c r="A11" s="3"/>
      <c r="B11" s="170" t="s">
        <v>3</v>
      </c>
      <c r="C11" s="218"/>
      <c r="D11" s="171"/>
      <c r="E11" s="217" t="s">
        <v>4</v>
      </c>
      <c r="F11" s="160"/>
      <c r="G11" s="160"/>
      <c r="H11" s="161"/>
      <c r="I11" s="217" t="s">
        <v>5</v>
      </c>
      <c r="J11" s="160"/>
      <c r="K11" s="160"/>
      <c r="L11" s="161"/>
      <c r="M11" s="217" t="s">
        <v>6</v>
      </c>
      <c r="N11" s="161"/>
      <c r="O11" s="217" t="s">
        <v>7</v>
      </c>
      <c r="P11" s="161"/>
      <c r="Q11" s="217" t="s">
        <v>8</v>
      </c>
      <c r="R11" s="160"/>
      <c r="S11" s="161"/>
      <c r="T11" s="217" t="s">
        <v>9</v>
      </c>
      <c r="U11" s="160"/>
      <c r="V11" s="161"/>
      <c r="W11" s="217" t="s">
        <v>10</v>
      </c>
      <c r="X11" s="160"/>
      <c r="Y11" s="161"/>
      <c r="Z11" s="217" t="s">
        <v>11</v>
      </c>
      <c r="AA11" s="161"/>
      <c r="AB11" s="217" t="s">
        <v>12</v>
      </c>
      <c r="AC11" s="161"/>
      <c r="AD11" s="217" t="s">
        <v>13</v>
      </c>
      <c r="AE11" s="161"/>
      <c r="AF11" s="217" t="s">
        <v>14</v>
      </c>
      <c r="AG11" s="161"/>
      <c r="AH11" s="217" t="s">
        <v>15</v>
      </c>
      <c r="AI11" s="161"/>
      <c r="AJ11" s="159" t="s">
        <v>149</v>
      </c>
      <c r="AK11" s="160"/>
      <c r="AL11" s="160"/>
      <c r="AM11" s="161"/>
      <c r="AN11" s="159" t="s">
        <v>141</v>
      </c>
      <c r="AO11" s="160"/>
      <c r="AP11" s="162"/>
    </row>
    <row r="12" spans="1:42" ht="59.25" thickTop="1" thickBot="1" x14ac:dyDescent="0.5">
      <c r="A12" s="3"/>
      <c r="B12" s="18" t="s">
        <v>150</v>
      </c>
      <c r="C12" s="170" t="s">
        <v>151</v>
      </c>
      <c r="D12" s="171"/>
      <c r="E12" s="217" t="s">
        <v>1</v>
      </c>
      <c r="F12" s="162"/>
      <c r="G12" s="159" t="s">
        <v>2</v>
      </c>
      <c r="H12" s="161"/>
      <c r="I12" s="19" t="s">
        <v>1</v>
      </c>
      <c r="J12" s="159" t="s">
        <v>2</v>
      </c>
      <c r="K12" s="160"/>
      <c r="L12" s="161"/>
      <c r="M12" s="19" t="s">
        <v>1</v>
      </c>
      <c r="N12" s="12" t="s">
        <v>2</v>
      </c>
      <c r="O12" s="19" t="s">
        <v>1</v>
      </c>
      <c r="P12" s="12" t="s">
        <v>2</v>
      </c>
      <c r="Q12" s="217" t="s">
        <v>1</v>
      </c>
      <c r="R12" s="162"/>
      <c r="S12" s="12" t="s">
        <v>2</v>
      </c>
      <c r="T12" s="217" t="s">
        <v>1</v>
      </c>
      <c r="U12" s="162"/>
      <c r="V12" s="12" t="s">
        <v>2</v>
      </c>
      <c r="W12" s="217" t="s">
        <v>1</v>
      </c>
      <c r="X12" s="162"/>
      <c r="Y12" s="12" t="s">
        <v>2</v>
      </c>
      <c r="Z12" s="19" t="s">
        <v>1</v>
      </c>
      <c r="AA12" s="12" t="s">
        <v>2</v>
      </c>
      <c r="AB12" s="19" t="s">
        <v>1</v>
      </c>
      <c r="AC12" s="12" t="s">
        <v>2</v>
      </c>
      <c r="AD12" s="19" t="s">
        <v>1</v>
      </c>
      <c r="AE12" s="12" t="s">
        <v>2</v>
      </c>
      <c r="AF12" s="19" t="s">
        <v>1</v>
      </c>
      <c r="AG12" s="12" t="s">
        <v>2</v>
      </c>
      <c r="AH12" s="19" t="s">
        <v>1</v>
      </c>
      <c r="AI12" s="12" t="s">
        <v>2</v>
      </c>
      <c r="AJ12" s="13" t="s">
        <v>1</v>
      </c>
      <c r="AK12" s="13" t="s">
        <v>2</v>
      </c>
      <c r="AL12" s="13" t="s">
        <v>97</v>
      </c>
      <c r="AM12" s="12" t="s">
        <v>98</v>
      </c>
      <c r="AN12" s="13" t="s">
        <v>99</v>
      </c>
      <c r="AO12" s="13" t="s">
        <v>100</v>
      </c>
      <c r="AP12" s="13" t="s">
        <v>152</v>
      </c>
    </row>
    <row r="13" spans="1:42" ht="14.65" hidden="1" thickTop="1" x14ac:dyDescent="0.45">
      <c r="A13" s="3"/>
      <c r="B13" s="20" t="s">
        <v>153</v>
      </c>
      <c r="C13" s="207" t="s">
        <v>154</v>
      </c>
      <c r="D13" s="208"/>
      <c r="E13" s="205">
        <v>0</v>
      </c>
      <c r="F13" s="206"/>
      <c r="G13" s="209">
        <v>45446.79</v>
      </c>
      <c r="H13" s="210"/>
      <c r="I13" s="21">
        <v>0</v>
      </c>
      <c r="J13" s="209">
        <v>45446.79</v>
      </c>
      <c r="K13" s="211"/>
      <c r="L13" s="210"/>
      <c r="M13" s="21">
        <v>0</v>
      </c>
      <c r="N13" s="22">
        <v>45446.79</v>
      </c>
      <c r="O13" s="21">
        <v>0</v>
      </c>
      <c r="P13" s="22">
        <v>45446.79</v>
      </c>
      <c r="Q13" s="205">
        <v>0</v>
      </c>
      <c r="R13" s="206"/>
      <c r="S13" s="22">
        <v>45446.79</v>
      </c>
      <c r="T13" s="205">
        <v>0</v>
      </c>
      <c r="U13" s="206"/>
      <c r="V13" s="22">
        <v>45446.79</v>
      </c>
      <c r="W13" s="205">
        <v>0</v>
      </c>
      <c r="X13" s="206"/>
      <c r="Y13" s="22">
        <v>45446.79</v>
      </c>
      <c r="Z13" s="21">
        <v>0</v>
      </c>
      <c r="AA13" s="22">
        <v>45446.79</v>
      </c>
      <c r="AB13" s="21">
        <v>0</v>
      </c>
      <c r="AC13" s="22">
        <v>45446.79</v>
      </c>
      <c r="AD13" s="21">
        <v>0</v>
      </c>
      <c r="AE13" s="22">
        <v>45446.79</v>
      </c>
      <c r="AF13" s="21">
        <v>0</v>
      </c>
      <c r="AG13" s="22">
        <v>45446.79</v>
      </c>
      <c r="AH13" s="21">
        <v>0</v>
      </c>
      <c r="AI13" s="22">
        <v>45446.79</v>
      </c>
      <c r="AJ13" s="23">
        <v>0</v>
      </c>
      <c r="AK13" s="23">
        <v>545361.48</v>
      </c>
      <c r="AL13" s="23">
        <v>-545361.48</v>
      </c>
      <c r="AM13" s="24">
        <v>-1</v>
      </c>
      <c r="AN13" s="23">
        <v>545361.48</v>
      </c>
      <c r="AO13" s="23">
        <v>545361.48</v>
      </c>
      <c r="AP13" s="25">
        <v>1</v>
      </c>
    </row>
    <row r="14" spans="1:42" hidden="1" x14ac:dyDescent="0.45">
      <c r="A14" s="3"/>
      <c r="B14" s="20" t="s">
        <v>155</v>
      </c>
      <c r="C14" s="207" t="s">
        <v>156</v>
      </c>
      <c r="D14" s="208"/>
      <c r="E14" s="205">
        <v>0</v>
      </c>
      <c r="F14" s="206"/>
      <c r="G14" s="209">
        <v>1288.5999999999999</v>
      </c>
      <c r="H14" s="210"/>
      <c r="I14" s="21">
        <v>0</v>
      </c>
      <c r="J14" s="209">
        <v>1288.5999999999999</v>
      </c>
      <c r="K14" s="211"/>
      <c r="L14" s="210"/>
      <c r="M14" s="21">
        <v>0</v>
      </c>
      <c r="N14" s="22">
        <v>1288.5999999999999</v>
      </c>
      <c r="O14" s="21">
        <v>0</v>
      </c>
      <c r="P14" s="22">
        <v>1288.5999999999999</v>
      </c>
      <c r="Q14" s="205">
        <v>0</v>
      </c>
      <c r="R14" s="206"/>
      <c r="S14" s="22">
        <v>1288.5999999999999</v>
      </c>
      <c r="T14" s="205">
        <v>0</v>
      </c>
      <c r="U14" s="206"/>
      <c r="V14" s="22">
        <v>1288.5999999999999</v>
      </c>
      <c r="W14" s="205">
        <v>0</v>
      </c>
      <c r="X14" s="206"/>
      <c r="Y14" s="22">
        <v>1288.5999999999999</v>
      </c>
      <c r="Z14" s="21">
        <v>0</v>
      </c>
      <c r="AA14" s="22">
        <v>1288.5999999999999</v>
      </c>
      <c r="AB14" s="21">
        <v>0</v>
      </c>
      <c r="AC14" s="22">
        <v>1288.5999999999999</v>
      </c>
      <c r="AD14" s="21">
        <v>0</v>
      </c>
      <c r="AE14" s="22">
        <v>1288.5999999999999</v>
      </c>
      <c r="AF14" s="21">
        <v>0</v>
      </c>
      <c r="AG14" s="22">
        <v>1288.5999999999999</v>
      </c>
      <c r="AH14" s="21">
        <v>0</v>
      </c>
      <c r="AI14" s="22">
        <v>1288.5999999999999</v>
      </c>
      <c r="AJ14" s="23">
        <v>0</v>
      </c>
      <c r="AK14" s="23">
        <v>15463.2</v>
      </c>
      <c r="AL14" s="23">
        <v>-15463.2</v>
      </c>
      <c r="AM14" s="24">
        <v>-1</v>
      </c>
      <c r="AN14" s="23">
        <v>15463.2</v>
      </c>
      <c r="AO14" s="23">
        <v>15463.2</v>
      </c>
      <c r="AP14" s="25">
        <v>1</v>
      </c>
    </row>
    <row r="15" spans="1:42" hidden="1" x14ac:dyDescent="0.45">
      <c r="A15" s="3"/>
      <c r="B15" s="20" t="s">
        <v>157</v>
      </c>
      <c r="C15" s="207" t="s">
        <v>158</v>
      </c>
      <c r="D15" s="208"/>
      <c r="E15" s="205">
        <v>13305</v>
      </c>
      <c r="F15" s="206"/>
      <c r="G15" s="209">
        <v>16785.78</v>
      </c>
      <c r="H15" s="210"/>
      <c r="I15" s="21">
        <v>0</v>
      </c>
      <c r="J15" s="209">
        <v>16785.78</v>
      </c>
      <c r="K15" s="211"/>
      <c r="L15" s="210"/>
      <c r="M15" s="21">
        <v>0</v>
      </c>
      <c r="N15" s="22">
        <v>16785.78</v>
      </c>
      <c r="O15" s="21">
        <v>0</v>
      </c>
      <c r="P15" s="22">
        <v>16785.78</v>
      </c>
      <c r="Q15" s="205">
        <v>0</v>
      </c>
      <c r="R15" s="206"/>
      <c r="S15" s="22">
        <v>16785.78</v>
      </c>
      <c r="T15" s="205">
        <v>0</v>
      </c>
      <c r="U15" s="206"/>
      <c r="V15" s="22">
        <v>16785.78</v>
      </c>
      <c r="W15" s="205">
        <v>0</v>
      </c>
      <c r="X15" s="206"/>
      <c r="Y15" s="22">
        <v>16785.78</v>
      </c>
      <c r="Z15" s="21">
        <v>0</v>
      </c>
      <c r="AA15" s="22">
        <v>16785.78</v>
      </c>
      <c r="AB15" s="21">
        <v>0</v>
      </c>
      <c r="AC15" s="22">
        <v>16785.78</v>
      </c>
      <c r="AD15" s="21">
        <v>0</v>
      </c>
      <c r="AE15" s="22">
        <v>16785.78</v>
      </c>
      <c r="AF15" s="21">
        <v>0</v>
      </c>
      <c r="AG15" s="22">
        <v>16785.78</v>
      </c>
      <c r="AH15" s="21">
        <v>0</v>
      </c>
      <c r="AI15" s="22">
        <v>16785.78</v>
      </c>
      <c r="AJ15" s="23">
        <v>13305</v>
      </c>
      <c r="AK15" s="23">
        <v>201429.36</v>
      </c>
      <c r="AL15" s="23">
        <v>-188124.36</v>
      </c>
      <c r="AM15" s="24">
        <v>-0.93394706710084396</v>
      </c>
      <c r="AN15" s="23">
        <v>201429.36</v>
      </c>
      <c r="AO15" s="23">
        <v>188124.36</v>
      </c>
      <c r="AP15" s="25">
        <v>0.93394706710084396</v>
      </c>
    </row>
    <row r="16" spans="1:42" ht="14.65" thickTop="1" x14ac:dyDescent="0.45">
      <c r="A16" s="3"/>
      <c r="B16" s="148" t="s">
        <v>19</v>
      </c>
      <c r="C16" s="204"/>
      <c r="D16" s="149"/>
      <c r="E16" s="150">
        <v>13305</v>
      </c>
      <c r="F16" s="151"/>
      <c r="G16" s="152">
        <v>63521.17</v>
      </c>
      <c r="H16" s="154"/>
      <c r="I16" s="26">
        <v>0</v>
      </c>
      <c r="J16" s="152">
        <v>63521.17</v>
      </c>
      <c r="K16" s="153"/>
      <c r="L16" s="154"/>
      <c r="M16" s="26">
        <v>0</v>
      </c>
      <c r="N16" s="27">
        <v>63521.17</v>
      </c>
      <c r="O16" s="26">
        <v>0</v>
      </c>
      <c r="P16" s="27">
        <v>63521.17</v>
      </c>
      <c r="Q16" s="150">
        <v>0</v>
      </c>
      <c r="R16" s="151"/>
      <c r="S16" s="27">
        <v>63521.17</v>
      </c>
      <c r="T16" s="150">
        <v>0</v>
      </c>
      <c r="U16" s="151"/>
      <c r="V16" s="27">
        <v>63521.17</v>
      </c>
      <c r="W16" s="150">
        <v>0</v>
      </c>
      <c r="X16" s="151"/>
      <c r="Y16" s="27">
        <v>63521.17</v>
      </c>
      <c r="Z16" s="26">
        <v>0</v>
      </c>
      <c r="AA16" s="27">
        <v>63521.17</v>
      </c>
      <c r="AB16" s="26">
        <v>0</v>
      </c>
      <c r="AC16" s="27">
        <v>63521.17</v>
      </c>
      <c r="AD16" s="26">
        <v>0</v>
      </c>
      <c r="AE16" s="27">
        <v>63521.17</v>
      </c>
      <c r="AF16" s="26">
        <v>0</v>
      </c>
      <c r="AG16" s="27">
        <v>63521.17</v>
      </c>
      <c r="AH16" s="26">
        <v>0</v>
      </c>
      <c r="AI16" s="27">
        <v>63521.17</v>
      </c>
      <c r="AJ16" s="15">
        <v>13305</v>
      </c>
      <c r="AK16" s="15">
        <v>762254.04</v>
      </c>
      <c r="AL16" s="15">
        <v>-748949.04</v>
      </c>
      <c r="AM16" s="14">
        <v>-0.98254518926524803</v>
      </c>
      <c r="AN16" s="15">
        <v>762254.04</v>
      </c>
      <c r="AO16" s="15">
        <v>748949.04</v>
      </c>
      <c r="AP16" s="28">
        <v>0.98254518926524803</v>
      </c>
    </row>
    <row r="17" spans="1:42" hidden="1" x14ac:dyDescent="0.45">
      <c r="A17" s="3"/>
      <c r="B17" s="20" t="s">
        <v>159</v>
      </c>
      <c r="C17" s="207" t="s">
        <v>160</v>
      </c>
      <c r="D17" s="208"/>
      <c r="E17" s="205">
        <v>944</v>
      </c>
      <c r="F17" s="206"/>
      <c r="G17" s="209">
        <v>1416.48</v>
      </c>
      <c r="H17" s="210"/>
      <c r="I17" s="21">
        <v>0</v>
      </c>
      <c r="J17" s="209">
        <v>1416.48</v>
      </c>
      <c r="K17" s="211"/>
      <c r="L17" s="210"/>
      <c r="M17" s="21">
        <v>0</v>
      </c>
      <c r="N17" s="22">
        <v>1416.48</v>
      </c>
      <c r="O17" s="21">
        <v>0</v>
      </c>
      <c r="P17" s="22">
        <v>1416.48</v>
      </c>
      <c r="Q17" s="205">
        <v>0</v>
      </c>
      <c r="R17" s="206"/>
      <c r="S17" s="22">
        <v>1416.48</v>
      </c>
      <c r="T17" s="205">
        <v>0</v>
      </c>
      <c r="U17" s="206"/>
      <c r="V17" s="22">
        <v>1416.48</v>
      </c>
      <c r="W17" s="205">
        <v>0</v>
      </c>
      <c r="X17" s="206"/>
      <c r="Y17" s="22">
        <v>1416.48</v>
      </c>
      <c r="Z17" s="21">
        <v>0</v>
      </c>
      <c r="AA17" s="22">
        <v>1416.48</v>
      </c>
      <c r="AB17" s="21">
        <v>0</v>
      </c>
      <c r="AC17" s="22">
        <v>1416.48</v>
      </c>
      <c r="AD17" s="21">
        <v>0</v>
      </c>
      <c r="AE17" s="22">
        <v>1416.48</v>
      </c>
      <c r="AF17" s="21">
        <v>0</v>
      </c>
      <c r="AG17" s="22">
        <v>1416.48</v>
      </c>
      <c r="AH17" s="21">
        <v>0</v>
      </c>
      <c r="AI17" s="22">
        <v>1416.48</v>
      </c>
      <c r="AJ17" s="23">
        <v>944</v>
      </c>
      <c r="AK17" s="23">
        <v>16997.759999999998</v>
      </c>
      <c r="AL17" s="23">
        <v>-16053.76</v>
      </c>
      <c r="AM17" s="24">
        <v>-0.94446327045445999</v>
      </c>
      <c r="AN17" s="23">
        <v>16997.759999999998</v>
      </c>
      <c r="AO17" s="23">
        <v>16053.76</v>
      </c>
      <c r="AP17" s="25">
        <v>0.94446327045445999</v>
      </c>
    </row>
    <row r="18" spans="1:42" hidden="1" x14ac:dyDescent="0.45">
      <c r="A18" s="3"/>
      <c r="B18" s="20" t="s">
        <v>161</v>
      </c>
      <c r="C18" s="207" t="s">
        <v>162</v>
      </c>
      <c r="D18" s="208"/>
      <c r="E18" s="205">
        <v>0</v>
      </c>
      <c r="F18" s="206"/>
      <c r="G18" s="209">
        <v>11160.23</v>
      </c>
      <c r="H18" s="210"/>
      <c r="I18" s="21">
        <v>0</v>
      </c>
      <c r="J18" s="209">
        <v>11160.23</v>
      </c>
      <c r="K18" s="211"/>
      <c r="L18" s="210"/>
      <c r="M18" s="21">
        <v>0</v>
      </c>
      <c r="N18" s="22">
        <v>11160.23</v>
      </c>
      <c r="O18" s="21">
        <v>0</v>
      </c>
      <c r="P18" s="22">
        <v>11160.23</v>
      </c>
      <c r="Q18" s="205">
        <v>0</v>
      </c>
      <c r="R18" s="206"/>
      <c r="S18" s="22">
        <v>11160.23</v>
      </c>
      <c r="T18" s="205">
        <v>0</v>
      </c>
      <c r="U18" s="206"/>
      <c r="V18" s="22">
        <v>11160.23</v>
      </c>
      <c r="W18" s="205">
        <v>0</v>
      </c>
      <c r="X18" s="206"/>
      <c r="Y18" s="22">
        <v>11160.23</v>
      </c>
      <c r="Z18" s="21">
        <v>0</v>
      </c>
      <c r="AA18" s="22">
        <v>11160.23</v>
      </c>
      <c r="AB18" s="21">
        <v>0</v>
      </c>
      <c r="AC18" s="22">
        <v>11160.23</v>
      </c>
      <c r="AD18" s="21">
        <v>0</v>
      </c>
      <c r="AE18" s="22">
        <v>11160.23</v>
      </c>
      <c r="AF18" s="21">
        <v>0</v>
      </c>
      <c r="AG18" s="22">
        <v>11160.23</v>
      </c>
      <c r="AH18" s="21">
        <v>0</v>
      </c>
      <c r="AI18" s="22">
        <v>11160.23</v>
      </c>
      <c r="AJ18" s="23">
        <v>0</v>
      </c>
      <c r="AK18" s="23">
        <v>133922.76</v>
      </c>
      <c r="AL18" s="23">
        <v>-133922.76</v>
      </c>
      <c r="AM18" s="24">
        <v>-1</v>
      </c>
      <c r="AN18" s="23">
        <v>133922.76</v>
      </c>
      <c r="AO18" s="23">
        <v>133922.76</v>
      </c>
      <c r="AP18" s="25">
        <v>1</v>
      </c>
    </row>
    <row r="19" spans="1:42" hidden="1" x14ac:dyDescent="0.45">
      <c r="A19" s="3"/>
      <c r="B19" s="20" t="s">
        <v>163</v>
      </c>
      <c r="C19" s="207" t="s">
        <v>164</v>
      </c>
      <c r="D19" s="208"/>
      <c r="E19" s="205">
        <v>0</v>
      </c>
      <c r="F19" s="206"/>
      <c r="G19" s="209">
        <v>5304.92</v>
      </c>
      <c r="H19" s="210"/>
      <c r="I19" s="21">
        <v>0</v>
      </c>
      <c r="J19" s="209">
        <v>5304.92</v>
      </c>
      <c r="K19" s="211"/>
      <c r="L19" s="210"/>
      <c r="M19" s="21">
        <v>0</v>
      </c>
      <c r="N19" s="22">
        <v>5304.92</v>
      </c>
      <c r="O19" s="21">
        <v>0</v>
      </c>
      <c r="P19" s="22">
        <v>5304.92</v>
      </c>
      <c r="Q19" s="205">
        <v>0</v>
      </c>
      <c r="R19" s="206"/>
      <c r="S19" s="22">
        <v>5304.92</v>
      </c>
      <c r="T19" s="205">
        <v>0</v>
      </c>
      <c r="U19" s="206"/>
      <c r="V19" s="22">
        <v>5304.92</v>
      </c>
      <c r="W19" s="205">
        <v>0</v>
      </c>
      <c r="X19" s="206"/>
      <c r="Y19" s="22">
        <v>5304.92</v>
      </c>
      <c r="Z19" s="21">
        <v>0</v>
      </c>
      <c r="AA19" s="22">
        <v>5304.92</v>
      </c>
      <c r="AB19" s="21">
        <v>0</v>
      </c>
      <c r="AC19" s="22">
        <v>5304.92</v>
      </c>
      <c r="AD19" s="21">
        <v>0</v>
      </c>
      <c r="AE19" s="22">
        <v>5304.92</v>
      </c>
      <c r="AF19" s="21">
        <v>0</v>
      </c>
      <c r="AG19" s="22">
        <v>5304.92</v>
      </c>
      <c r="AH19" s="21">
        <v>0</v>
      </c>
      <c r="AI19" s="22">
        <v>5304.92</v>
      </c>
      <c r="AJ19" s="23">
        <v>0</v>
      </c>
      <c r="AK19" s="23">
        <v>63659.040000000001</v>
      </c>
      <c r="AL19" s="23">
        <v>-63659.040000000001</v>
      </c>
      <c r="AM19" s="24">
        <v>-1</v>
      </c>
      <c r="AN19" s="23">
        <v>63659.040000000001</v>
      </c>
      <c r="AO19" s="23">
        <v>63659.040000000001</v>
      </c>
      <c r="AP19" s="25">
        <v>1</v>
      </c>
    </row>
    <row r="20" spans="1:42" hidden="1" x14ac:dyDescent="0.45">
      <c r="A20" s="3"/>
      <c r="B20" s="20" t="s">
        <v>165</v>
      </c>
      <c r="C20" s="207" t="s">
        <v>166</v>
      </c>
      <c r="D20" s="208"/>
      <c r="E20" s="205">
        <v>0</v>
      </c>
      <c r="F20" s="206"/>
      <c r="G20" s="209">
        <v>452</v>
      </c>
      <c r="H20" s="210"/>
      <c r="I20" s="21">
        <v>0</v>
      </c>
      <c r="J20" s="209">
        <v>452</v>
      </c>
      <c r="K20" s="211"/>
      <c r="L20" s="210"/>
      <c r="M20" s="21">
        <v>0</v>
      </c>
      <c r="N20" s="22">
        <v>452</v>
      </c>
      <c r="O20" s="21">
        <v>0</v>
      </c>
      <c r="P20" s="22">
        <v>452</v>
      </c>
      <c r="Q20" s="205">
        <v>0</v>
      </c>
      <c r="R20" s="206"/>
      <c r="S20" s="22">
        <v>452</v>
      </c>
      <c r="T20" s="205">
        <v>0</v>
      </c>
      <c r="U20" s="206"/>
      <c r="V20" s="22">
        <v>452</v>
      </c>
      <c r="W20" s="205">
        <v>0</v>
      </c>
      <c r="X20" s="206"/>
      <c r="Y20" s="22">
        <v>452</v>
      </c>
      <c r="Z20" s="21">
        <v>0</v>
      </c>
      <c r="AA20" s="22">
        <v>452</v>
      </c>
      <c r="AB20" s="21">
        <v>0</v>
      </c>
      <c r="AC20" s="22">
        <v>452</v>
      </c>
      <c r="AD20" s="21">
        <v>0</v>
      </c>
      <c r="AE20" s="22">
        <v>452</v>
      </c>
      <c r="AF20" s="21">
        <v>0</v>
      </c>
      <c r="AG20" s="22">
        <v>452</v>
      </c>
      <c r="AH20" s="21">
        <v>0</v>
      </c>
      <c r="AI20" s="22">
        <v>452</v>
      </c>
      <c r="AJ20" s="23">
        <v>0</v>
      </c>
      <c r="AK20" s="23">
        <v>5424</v>
      </c>
      <c r="AL20" s="23">
        <v>-5424</v>
      </c>
      <c r="AM20" s="24">
        <v>-1</v>
      </c>
      <c r="AN20" s="23">
        <v>5424</v>
      </c>
      <c r="AO20" s="23">
        <v>5424</v>
      </c>
      <c r="AP20" s="25">
        <v>1</v>
      </c>
    </row>
    <row r="21" spans="1:42" hidden="1" x14ac:dyDescent="0.45">
      <c r="A21" s="3"/>
      <c r="B21" s="20" t="s">
        <v>167</v>
      </c>
      <c r="C21" s="207" t="s">
        <v>168</v>
      </c>
      <c r="D21" s="208"/>
      <c r="E21" s="205">
        <v>0</v>
      </c>
      <c r="F21" s="206"/>
      <c r="G21" s="209">
        <v>833.33</v>
      </c>
      <c r="H21" s="210"/>
      <c r="I21" s="21">
        <v>0</v>
      </c>
      <c r="J21" s="209">
        <v>833.33</v>
      </c>
      <c r="K21" s="211"/>
      <c r="L21" s="210"/>
      <c r="M21" s="21">
        <v>0</v>
      </c>
      <c r="N21" s="22">
        <v>833.33</v>
      </c>
      <c r="O21" s="21">
        <v>0</v>
      </c>
      <c r="P21" s="22">
        <v>833.33</v>
      </c>
      <c r="Q21" s="205">
        <v>0</v>
      </c>
      <c r="R21" s="206"/>
      <c r="S21" s="22">
        <v>833.33</v>
      </c>
      <c r="T21" s="205">
        <v>0</v>
      </c>
      <c r="U21" s="206"/>
      <c r="V21" s="22">
        <v>833.33</v>
      </c>
      <c r="W21" s="205">
        <v>0</v>
      </c>
      <c r="X21" s="206"/>
      <c r="Y21" s="22">
        <v>833.33</v>
      </c>
      <c r="Z21" s="21">
        <v>0</v>
      </c>
      <c r="AA21" s="22">
        <v>833.33</v>
      </c>
      <c r="AB21" s="21">
        <v>0</v>
      </c>
      <c r="AC21" s="22">
        <v>833.33</v>
      </c>
      <c r="AD21" s="21">
        <v>0</v>
      </c>
      <c r="AE21" s="22">
        <v>833.33</v>
      </c>
      <c r="AF21" s="21">
        <v>0</v>
      </c>
      <c r="AG21" s="22">
        <v>833.33</v>
      </c>
      <c r="AH21" s="21">
        <v>0</v>
      </c>
      <c r="AI21" s="22">
        <v>833.33</v>
      </c>
      <c r="AJ21" s="23">
        <v>0</v>
      </c>
      <c r="AK21" s="23">
        <v>9999.9599999999991</v>
      </c>
      <c r="AL21" s="23">
        <v>-9999.9599999999991</v>
      </c>
      <c r="AM21" s="24">
        <v>-1</v>
      </c>
      <c r="AN21" s="23">
        <v>9999.9599999999991</v>
      </c>
      <c r="AO21" s="23">
        <v>9999.9599999999991</v>
      </c>
      <c r="AP21" s="25">
        <v>1</v>
      </c>
    </row>
    <row r="22" spans="1:42" x14ac:dyDescent="0.45">
      <c r="A22" s="3"/>
      <c r="B22" s="148" t="s">
        <v>20</v>
      </c>
      <c r="C22" s="204"/>
      <c r="D22" s="149"/>
      <c r="E22" s="150">
        <v>944</v>
      </c>
      <c r="F22" s="151"/>
      <c r="G22" s="152">
        <v>19166.96</v>
      </c>
      <c r="H22" s="154"/>
      <c r="I22" s="26">
        <v>0</v>
      </c>
      <c r="J22" s="152">
        <v>19166.96</v>
      </c>
      <c r="K22" s="153"/>
      <c r="L22" s="154"/>
      <c r="M22" s="26">
        <v>0</v>
      </c>
      <c r="N22" s="27">
        <v>19166.96</v>
      </c>
      <c r="O22" s="26">
        <v>0</v>
      </c>
      <c r="P22" s="27">
        <v>19166.96</v>
      </c>
      <c r="Q22" s="150">
        <v>0</v>
      </c>
      <c r="R22" s="151"/>
      <c r="S22" s="27">
        <v>19166.96</v>
      </c>
      <c r="T22" s="150">
        <v>0</v>
      </c>
      <c r="U22" s="151"/>
      <c r="V22" s="27">
        <v>19166.96</v>
      </c>
      <c r="W22" s="150">
        <v>0</v>
      </c>
      <c r="X22" s="151"/>
      <c r="Y22" s="27">
        <v>19166.96</v>
      </c>
      <c r="Z22" s="26">
        <v>0</v>
      </c>
      <c r="AA22" s="27">
        <v>19166.96</v>
      </c>
      <c r="AB22" s="26">
        <v>0</v>
      </c>
      <c r="AC22" s="27">
        <v>19166.96</v>
      </c>
      <c r="AD22" s="26">
        <v>0</v>
      </c>
      <c r="AE22" s="27">
        <v>19166.96</v>
      </c>
      <c r="AF22" s="26">
        <v>0</v>
      </c>
      <c r="AG22" s="27">
        <v>19166.96</v>
      </c>
      <c r="AH22" s="26">
        <v>0</v>
      </c>
      <c r="AI22" s="27">
        <v>19166.96</v>
      </c>
      <c r="AJ22" s="15">
        <v>944</v>
      </c>
      <c r="AK22" s="15">
        <v>230003.52</v>
      </c>
      <c r="AL22" s="15">
        <v>-229059.52</v>
      </c>
      <c r="AM22" s="14">
        <v>-0.99589571498731899</v>
      </c>
      <c r="AN22" s="15">
        <v>230003.52</v>
      </c>
      <c r="AO22" s="15">
        <v>229059.52</v>
      </c>
      <c r="AP22" s="28">
        <v>0.99589571498731899</v>
      </c>
    </row>
    <row r="23" spans="1:42" hidden="1" x14ac:dyDescent="0.45">
      <c r="A23" s="3"/>
      <c r="B23" s="20" t="s">
        <v>169</v>
      </c>
      <c r="C23" s="207" t="s">
        <v>170</v>
      </c>
      <c r="D23" s="208"/>
      <c r="E23" s="205">
        <v>0</v>
      </c>
      <c r="F23" s="206"/>
      <c r="G23" s="209">
        <v>111.59</v>
      </c>
      <c r="H23" s="210"/>
      <c r="I23" s="21">
        <v>0</v>
      </c>
      <c r="J23" s="209">
        <v>111.59</v>
      </c>
      <c r="K23" s="211"/>
      <c r="L23" s="210"/>
      <c r="M23" s="21">
        <v>0</v>
      </c>
      <c r="N23" s="22">
        <v>111.59</v>
      </c>
      <c r="O23" s="21">
        <v>0</v>
      </c>
      <c r="P23" s="22">
        <v>111.59</v>
      </c>
      <c r="Q23" s="205">
        <v>0</v>
      </c>
      <c r="R23" s="206"/>
      <c r="S23" s="22">
        <v>111.59</v>
      </c>
      <c r="T23" s="205">
        <v>0</v>
      </c>
      <c r="U23" s="206"/>
      <c r="V23" s="22">
        <v>111.59</v>
      </c>
      <c r="W23" s="205">
        <v>0</v>
      </c>
      <c r="X23" s="206"/>
      <c r="Y23" s="22">
        <v>111.59</v>
      </c>
      <c r="Z23" s="21">
        <v>0</v>
      </c>
      <c r="AA23" s="22">
        <v>111.59</v>
      </c>
      <c r="AB23" s="21">
        <v>0</v>
      </c>
      <c r="AC23" s="22">
        <v>111.59</v>
      </c>
      <c r="AD23" s="21">
        <v>0</v>
      </c>
      <c r="AE23" s="22">
        <v>111.59</v>
      </c>
      <c r="AF23" s="21">
        <v>0</v>
      </c>
      <c r="AG23" s="22">
        <v>111.59</v>
      </c>
      <c r="AH23" s="21">
        <v>0</v>
      </c>
      <c r="AI23" s="22">
        <v>111.59</v>
      </c>
      <c r="AJ23" s="23">
        <v>0</v>
      </c>
      <c r="AK23" s="23">
        <v>1339.08</v>
      </c>
      <c r="AL23" s="23">
        <v>-1339.08</v>
      </c>
      <c r="AM23" s="24">
        <v>-1</v>
      </c>
      <c r="AN23" s="23">
        <v>1339.08</v>
      </c>
      <c r="AO23" s="23">
        <v>1339.08</v>
      </c>
      <c r="AP23" s="25">
        <v>1</v>
      </c>
    </row>
    <row r="24" spans="1:42" hidden="1" x14ac:dyDescent="0.45">
      <c r="A24" s="3"/>
      <c r="B24" s="20" t="s">
        <v>171</v>
      </c>
      <c r="C24" s="207" t="s">
        <v>172</v>
      </c>
      <c r="D24" s="208"/>
      <c r="E24" s="205">
        <v>1493.3</v>
      </c>
      <c r="F24" s="206"/>
      <c r="G24" s="209">
        <v>1159.73</v>
      </c>
      <c r="H24" s="210"/>
      <c r="I24" s="21">
        <v>0</v>
      </c>
      <c r="J24" s="209">
        <v>1159.73</v>
      </c>
      <c r="K24" s="211"/>
      <c r="L24" s="210"/>
      <c r="M24" s="21">
        <v>0</v>
      </c>
      <c r="N24" s="22">
        <v>1159.73</v>
      </c>
      <c r="O24" s="21">
        <v>0</v>
      </c>
      <c r="P24" s="22">
        <v>1159.73</v>
      </c>
      <c r="Q24" s="205">
        <v>0</v>
      </c>
      <c r="R24" s="206"/>
      <c r="S24" s="22">
        <v>1159.73</v>
      </c>
      <c r="T24" s="205">
        <v>0</v>
      </c>
      <c r="U24" s="206"/>
      <c r="V24" s="22">
        <v>1159.73</v>
      </c>
      <c r="W24" s="205">
        <v>0</v>
      </c>
      <c r="X24" s="206"/>
      <c r="Y24" s="22">
        <v>1159.73</v>
      </c>
      <c r="Z24" s="21">
        <v>0</v>
      </c>
      <c r="AA24" s="22">
        <v>1159.73</v>
      </c>
      <c r="AB24" s="21">
        <v>0</v>
      </c>
      <c r="AC24" s="22">
        <v>1159.73</v>
      </c>
      <c r="AD24" s="21">
        <v>0</v>
      </c>
      <c r="AE24" s="22">
        <v>1159.73</v>
      </c>
      <c r="AF24" s="21">
        <v>0</v>
      </c>
      <c r="AG24" s="22">
        <v>1159.73</v>
      </c>
      <c r="AH24" s="21">
        <v>0</v>
      </c>
      <c r="AI24" s="22">
        <v>1159.73</v>
      </c>
      <c r="AJ24" s="23">
        <v>1493.3</v>
      </c>
      <c r="AK24" s="23">
        <v>13916.76</v>
      </c>
      <c r="AL24" s="23">
        <v>-12423.46</v>
      </c>
      <c r="AM24" s="24">
        <v>-0.89269772562004401</v>
      </c>
      <c r="AN24" s="23">
        <v>13916.76</v>
      </c>
      <c r="AO24" s="23">
        <v>12423.46</v>
      </c>
      <c r="AP24" s="25">
        <v>0.89269772562004401</v>
      </c>
    </row>
    <row r="25" spans="1:42" hidden="1" x14ac:dyDescent="0.45">
      <c r="A25" s="3"/>
      <c r="B25" s="20" t="s">
        <v>173</v>
      </c>
      <c r="C25" s="207" t="s">
        <v>174</v>
      </c>
      <c r="D25" s="208"/>
      <c r="E25" s="205">
        <v>0</v>
      </c>
      <c r="F25" s="206"/>
      <c r="G25" s="209">
        <v>9638.27</v>
      </c>
      <c r="H25" s="210"/>
      <c r="I25" s="21">
        <v>0</v>
      </c>
      <c r="J25" s="209">
        <v>9638.27</v>
      </c>
      <c r="K25" s="211"/>
      <c r="L25" s="210"/>
      <c r="M25" s="21">
        <v>0</v>
      </c>
      <c r="N25" s="22">
        <v>9638.27</v>
      </c>
      <c r="O25" s="21">
        <v>0</v>
      </c>
      <c r="P25" s="22">
        <v>9638.27</v>
      </c>
      <c r="Q25" s="205">
        <v>0</v>
      </c>
      <c r="R25" s="206"/>
      <c r="S25" s="22">
        <v>9638.27</v>
      </c>
      <c r="T25" s="205">
        <v>0</v>
      </c>
      <c r="U25" s="206"/>
      <c r="V25" s="22">
        <v>9638.27</v>
      </c>
      <c r="W25" s="205">
        <v>0</v>
      </c>
      <c r="X25" s="206"/>
      <c r="Y25" s="22">
        <v>9638.27</v>
      </c>
      <c r="Z25" s="21">
        <v>0</v>
      </c>
      <c r="AA25" s="22">
        <v>9638.27</v>
      </c>
      <c r="AB25" s="21">
        <v>0</v>
      </c>
      <c r="AC25" s="22">
        <v>9638.27</v>
      </c>
      <c r="AD25" s="21">
        <v>0</v>
      </c>
      <c r="AE25" s="22">
        <v>9638.27</v>
      </c>
      <c r="AF25" s="21">
        <v>0</v>
      </c>
      <c r="AG25" s="22">
        <v>9638.27</v>
      </c>
      <c r="AH25" s="21">
        <v>0</v>
      </c>
      <c r="AI25" s="22">
        <v>9638.27</v>
      </c>
      <c r="AJ25" s="23">
        <v>0</v>
      </c>
      <c r="AK25" s="23">
        <v>115659.24</v>
      </c>
      <c r="AL25" s="23">
        <v>-115659.24</v>
      </c>
      <c r="AM25" s="24">
        <v>-1</v>
      </c>
      <c r="AN25" s="23">
        <v>115659.24</v>
      </c>
      <c r="AO25" s="23">
        <v>115659.24</v>
      </c>
      <c r="AP25" s="25">
        <v>1</v>
      </c>
    </row>
    <row r="26" spans="1:42" hidden="1" x14ac:dyDescent="0.45">
      <c r="A26" s="3"/>
      <c r="B26" s="20" t="s">
        <v>175</v>
      </c>
      <c r="C26" s="207" t="s">
        <v>176</v>
      </c>
      <c r="D26" s="208"/>
      <c r="E26" s="205">
        <v>0</v>
      </c>
      <c r="F26" s="206"/>
      <c r="G26" s="209">
        <v>5872.5</v>
      </c>
      <c r="H26" s="210"/>
      <c r="I26" s="21">
        <v>0</v>
      </c>
      <c r="J26" s="209">
        <v>5872.5</v>
      </c>
      <c r="K26" s="211"/>
      <c r="L26" s="210"/>
      <c r="M26" s="21">
        <v>0</v>
      </c>
      <c r="N26" s="22">
        <v>5872.5</v>
      </c>
      <c r="O26" s="21">
        <v>0</v>
      </c>
      <c r="P26" s="22">
        <v>5872.5</v>
      </c>
      <c r="Q26" s="205">
        <v>0</v>
      </c>
      <c r="R26" s="206"/>
      <c r="S26" s="22">
        <v>5872.5</v>
      </c>
      <c r="T26" s="205">
        <v>0</v>
      </c>
      <c r="U26" s="206"/>
      <c r="V26" s="22">
        <v>5872.5</v>
      </c>
      <c r="W26" s="205">
        <v>0</v>
      </c>
      <c r="X26" s="206"/>
      <c r="Y26" s="22">
        <v>5872.5</v>
      </c>
      <c r="Z26" s="21">
        <v>0</v>
      </c>
      <c r="AA26" s="22">
        <v>5872.5</v>
      </c>
      <c r="AB26" s="21">
        <v>0</v>
      </c>
      <c r="AC26" s="22">
        <v>5872.5</v>
      </c>
      <c r="AD26" s="21">
        <v>0</v>
      </c>
      <c r="AE26" s="22">
        <v>5872.5</v>
      </c>
      <c r="AF26" s="21">
        <v>0</v>
      </c>
      <c r="AG26" s="22">
        <v>5872.5</v>
      </c>
      <c r="AH26" s="21">
        <v>0</v>
      </c>
      <c r="AI26" s="22">
        <v>5872.5</v>
      </c>
      <c r="AJ26" s="23">
        <v>0</v>
      </c>
      <c r="AK26" s="23">
        <v>70470</v>
      </c>
      <c r="AL26" s="23">
        <v>-70470</v>
      </c>
      <c r="AM26" s="24">
        <v>-1</v>
      </c>
      <c r="AN26" s="23">
        <v>70470</v>
      </c>
      <c r="AO26" s="23">
        <v>70470</v>
      </c>
      <c r="AP26" s="25">
        <v>1</v>
      </c>
    </row>
    <row r="27" spans="1:42" x14ac:dyDescent="0.45">
      <c r="A27" s="3"/>
      <c r="B27" s="148" t="s">
        <v>21</v>
      </c>
      <c r="C27" s="204"/>
      <c r="D27" s="149"/>
      <c r="E27" s="150">
        <v>1493.3</v>
      </c>
      <c r="F27" s="151"/>
      <c r="G27" s="152">
        <v>16782.09</v>
      </c>
      <c r="H27" s="154"/>
      <c r="I27" s="26">
        <v>0</v>
      </c>
      <c r="J27" s="152">
        <v>16782.09</v>
      </c>
      <c r="K27" s="153"/>
      <c r="L27" s="154"/>
      <c r="M27" s="26">
        <v>0</v>
      </c>
      <c r="N27" s="27">
        <v>16782.09</v>
      </c>
      <c r="O27" s="26">
        <v>0</v>
      </c>
      <c r="P27" s="27">
        <v>16782.09</v>
      </c>
      <c r="Q27" s="150">
        <v>0</v>
      </c>
      <c r="R27" s="151"/>
      <c r="S27" s="27">
        <v>16782.09</v>
      </c>
      <c r="T27" s="150">
        <v>0</v>
      </c>
      <c r="U27" s="151"/>
      <c r="V27" s="27">
        <v>16782.09</v>
      </c>
      <c r="W27" s="150">
        <v>0</v>
      </c>
      <c r="X27" s="151"/>
      <c r="Y27" s="27">
        <v>16782.09</v>
      </c>
      <c r="Z27" s="26">
        <v>0</v>
      </c>
      <c r="AA27" s="27">
        <v>16782.09</v>
      </c>
      <c r="AB27" s="26">
        <v>0</v>
      </c>
      <c r="AC27" s="27">
        <v>16782.09</v>
      </c>
      <c r="AD27" s="26">
        <v>0</v>
      </c>
      <c r="AE27" s="27">
        <v>16782.09</v>
      </c>
      <c r="AF27" s="26">
        <v>0</v>
      </c>
      <c r="AG27" s="27">
        <v>16782.09</v>
      </c>
      <c r="AH27" s="26">
        <v>0</v>
      </c>
      <c r="AI27" s="27">
        <v>16782.09</v>
      </c>
      <c r="AJ27" s="15">
        <v>1493.3</v>
      </c>
      <c r="AK27" s="15">
        <v>201385.08</v>
      </c>
      <c r="AL27" s="15">
        <v>-199891.78</v>
      </c>
      <c r="AM27" s="14">
        <v>-0.99258485286000298</v>
      </c>
      <c r="AN27" s="15">
        <v>201385.08</v>
      </c>
      <c r="AO27" s="15">
        <v>199891.78</v>
      </c>
      <c r="AP27" s="28">
        <v>0.99258485286000298</v>
      </c>
    </row>
    <row r="28" spans="1:42" hidden="1" x14ac:dyDescent="0.45">
      <c r="A28" s="3"/>
      <c r="B28" s="20" t="s">
        <v>177</v>
      </c>
      <c r="C28" s="207" t="s">
        <v>178</v>
      </c>
      <c r="D28" s="208"/>
      <c r="E28" s="205">
        <v>3</v>
      </c>
      <c r="F28" s="206"/>
      <c r="G28" s="209">
        <v>0</v>
      </c>
      <c r="H28" s="210"/>
      <c r="I28" s="29"/>
      <c r="J28" s="214"/>
      <c r="K28" s="215"/>
      <c r="L28" s="216"/>
      <c r="M28" s="29"/>
      <c r="N28" s="30"/>
      <c r="O28" s="29"/>
      <c r="P28" s="30"/>
      <c r="Q28" s="212"/>
      <c r="R28" s="213"/>
      <c r="S28" s="30"/>
      <c r="T28" s="212"/>
      <c r="U28" s="213"/>
      <c r="V28" s="30"/>
      <c r="W28" s="212"/>
      <c r="X28" s="213"/>
      <c r="Y28" s="30"/>
      <c r="Z28" s="29"/>
      <c r="AA28" s="30"/>
      <c r="AB28" s="29"/>
      <c r="AC28" s="30"/>
      <c r="AD28" s="29"/>
      <c r="AE28" s="30"/>
      <c r="AF28" s="29"/>
      <c r="AG28" s="30"/>
      <c r="AH28" s="29"/>
      <c r="AI28" s="30"/>
      <c r="AJ28" s="23">
        <v>3</v>
      </c>
      <c r="AK28" s="23">
        <v>0</v>
      </c>
      <c r="AL28" s="23">
        <v>3</v>
      </c>
      <c r="AM28" s="24">
        <v>0</v>
      </c>
      <c r="AN28" s="23">
        <v>0</v>
      </c>
      <c r="AO28" s="23">
        <v>-3</v>
      </c>
      <c r="AP28" s="25">
        <v>0</v>
      </c>
    </row>
    <row r="29" spans="1:42" hidden="1" x14ac:dyDescent="0.45">
      <c r="A29" s="3"/>
      <c r="B29" s="20" t="s">
        <v>179</v>
      </c>
      <c r="C29" s="207" t="s">
        <v>180</v>
      </c>
      <c r="D29" s="208"/>
      <c r="E29" s="205">
        <v>0</v>
      </c>
      <c r="F29" s="206"/>
      <c r="G29" s="209">
        <v>500</v>
      </c>
      <c r="H29" s="210"/>
      <c r="I29" s="21">
        <v>0</v>
      </c>
      <c r="J29" s="209">
        <v>500</v>
      </c>
      <c r="K29" s="211"/>
      <c r="L29" s="210"/>
      <c r="M29" s="21">
        <v>0</v>
      </c>
      <c r="N29" s="22">
        <v>500</v>
      </c>
      <c r="O29" s="21">
        <v>0</v>
      </c>
      <c r="P29" s="22">
        <v>500</v>
      </c>
      <c r="Q29" s="205">
        <v>0</v>
      </c>
      <c r="R29" s="206"/>
      <c r="S29" s="22">
        <v>500</v>
      </c>
      <c r="T29" s="205">
        <v>0</v>
      </c>
      <c r="U29" s="206"/>
      <c r="V29" s="22">
        <v>500</v>
      </c>
      <c r="W29" s="205">
        <v>0</v>
      </c>
      <c r="X29" s="206"/>
      <c r="Y29" s="22">
        <v>500</v>
      </c>
      <c r="Z29" s="21">
        <v>0</v>
      </c>
      <c r="AA29" s="22">
        <v>500</v>
      </c>
      <c r="AB29" s="21">
        <v>0</v>
      </c>
      <c r="AC29" s="22">
        <v>500</v>
      </c>
      <c r="AD29" s="21">
        <v>0</v>
      </c>
      <c r="AE29" s="22">
        <v>500</v>
      </c>
      <c r="AF29" s="21">
        <v>0</v>
      </c>
      <c r="AG29" s="22">
        <v>500</v>
      </c>
      <c r="AH29" s="21">
        <v>0</v>
      </c>
      <c r="AI29" s="22">
        <v>500</v>
      </c>
      <c r="AJ29" s="23">
        <v>0</v>
      </c>
      <c r="AK29" s="23">
        <v>6000</v>
      </c>
      <c r="AL29" s="23">
        <v>-6000</v>
      </c>
      <c r="AM29" s="24">
        <v>-1</v>
      </c>
      <c r="AN29" s="23">
        <v>6000</v>
      </c>
      <c r="AO29" s="23">
        <v>6000</v>
      </c>
      <c r="AP29" s="25">
        <v>1</v>
      </c>
    </row>
    <row r="30" spans="1:42" hidden="1" x14ac:dyDescent="0.45">
      <c r="A30" s="3"/>
      <c r="B30" s="20" t="s">
        <v>181</v>
      </c>
      <c r="C30" s="207" t="s">
        <v>182</v>
      </c>
      <c r="D30" s="208"/>
      <c r="E30" s="205">
        <v>85</v>
      </c>
      <c r="F30" s="206"/>
      <c r="G30" s="209">
        <v>500</v>
      </c>
      <c r="H30" s="210"/>
      <c r="I30" s="21">
        <v>0</v>
      </c>
      <c r="J30" s="209">
        <v>500</v>
      </c>
      <c r="K30" s="211"/>
      <c r="L30" s="210"/>
      <c r="M30" s="21">
        <v>0</v>
      </c>
      <c r="N30" s="22">
        <v>500</v>
      </c>
      <c r="O30" s="21">
        <v>0</v>
      </c>
      <c r="P30" s="22">
        <v>500</v>
      </c>
      <c r="Q30" s="205">
        <v>0</v>
      </c>
      <c r="R30" s="206"/>
      <c r="S30" s="22">
        <v>500</v>
      </c>
      <c r="T30" s="205">
        <v>0</v>
      </c>
      <c r="U30" s="206"/>
      <c r="V30" s="22">
        <v>500</v>
      </c>
      <c r="W30" s="205">
        <v>0</v>
      </c>
      <c r="X30" s="206"/>
      <c r="Y30" s="22">
        <v>500</v>
      </c>
      <c r="Z30" s="21">
        <v>0</v>
      </c>
      <c r="AA30" s="22">
        <v>500</v>
      </c>
      <c r="AB30" s="21">
        <v>0</v>
      </c>
      <c r="AC30" s="22">
        <v>500</v>
      </c>
      <c r="AD30" s="21">
        <v>0</v>
      </c>
      <c r="AE30" s="22">
        <v>500</v>
      </c>
      <c r="AF30" s="21">
        <v>0</v>
      </c>
      <c r="AG30" s="22">
        <v>500</v>
      </c>
      <c r="AH30" s="21">
        <v>0</v>
      </c>
      <c r="AI30" s="22">
        <v>500</v>
      </c>
      <c r="AJ30" s="23">
        <v>85</v>
      </c>
      <c r="AK30" s="23">
        <v>6000</v>
      </c>
      <c r="AL30" s="23">
        <v>-5915</v>
      </c>
      <c r="AM30" s="24">
        <v>-0.98583333333333301</v>
      </c>
      <c r="AN30" s="23">
        <v>6000</v>
      </c>
      <c r="AO30" s="23">
        <v>5915</v>
      </c>
      <c r="AP30" s="25">
        <v>0.98583333333333301</v>
      </c>
    </row>
    <row r="31" spans="1:42" hidden="1" x14ac:dyDescent="0.45">
      <c r="A31" s="3"/>
      <c r="B31" s="20" t="s">
        <v>183</v>
      </c>
      <c r="C31" s="207" t="s">
        <v>184</v>
      </c>
      <c r="D31" s="208"/>
      <c r="E31" s="205">
        <v>500</v>
      </c>
      <c r="F31" s="206"/>
      <c r="G31" s="209">
        <v>0</v>
      </c>
      <c r="H31" s="210"/>
      <c r="I31" s="29"/>
      <c r="J31" s="214"/>
      <c r="K31" s="215"/>
      <c r="L31" s="216"/>
      <c r="M31" s="29"/>
      <c r="N31" s="30"/>
      <c r="O31" s="29"/>
      <c r="P31" s="30"/>
      <c r="Q31" s="212"/>
      <c r="R31" s="213"/>
      <c r="S31" s="30"/>
      <c r="T31" s="212"/>
      <c r="U31" s="213"/>
      <c r="V31" s="30"/>
      <c r="W31" s="212"/>
      <c r="X31" s="213"/>
      <c r="Y31" s="30"/>
      <c r="Z31" s="29"/>
      <c r="AA31" s="30"/>
      <c r="AB31" s="29"/>
      <c r="AC31" s="30"/>
      <c r="AD31" s="29"/>
      <c r="AE31" s="30"/>
      <c r="AF31" s="29"/>
      <c r="AG31" s="30"/>
      <c r="AH31" s="29"/>
      <c r="AI31" s="30"/>
      <c r="AJ31" s="23">
        <v>500</v>
      </c>
      <c r="AK31" s="23">
        <v>0</v>
      </c>
      <c r="AL31" s="23">
        <v>500</v>
      </c>
      <c r="AM31" s="24">
        <v>0</v>
      </c>
      <c r="AN31" s="23">
        <v>0</v>
      </c>
      <c r="AO31" s="23">
        <v>-500</v>
      </c>
      <c r="AP31" s="25">
        <v>0</v>
      </c>
    </row>
    <row r="32" spans="1:42" hidden="1" x14ac:dyDescent="0.45">
      <c r="A32" s="3"/>
      <c r="B32" s="20" t="s">
        <v>185</v>
      </c>
      <c r="C32" s="207" t="s">
        <v>186</v>
      </c>
      <c r="D32" s="208"/>
      <c r="E32" s="205">
        <v>2988</v>
      </c>
      <c r="F32" s="206"/>
      <c r="G32" s="209">
        <v>4228.8500000000004</v>
      </c>
      <c r="H32" s="210"/>
      <c r="I32" s="21">
        <v>0</v>
      </c>
      <c r="J32" s="209">
        <v>4228.8500000000004</v>
      </c>
      <c r="K32" s="211"/>
      <c r="L32" s="210"/>
      <c r="M32" s="21">
        <v>0</v>
      </c>
      <c r="N32" s="22">
        <v>4228.8500000000004</v>
      </c>
      <c r="O32" s="21">
        <v>0</v>
      </c>
      <c r="P32" s="22">
        <v>4228.8500000000004</v>
      </c>
      <c r="Q32" s="205">
        <v>0</v>
      </c>
      <c r="R32" s="206"/>
      <c r="S32" s="22">
        <v>4228.8500000000004</v>
      </c>
      <c r="T32" s="205">
        <v>0</v>
      </c>
      <c r="U32" s="206"/>
      <c r="V32" s="22">
        <v>4228.8500000000004</v>
      </c>
      <c r="W32" s="205">
        <v>0</v>
      </c>
      <c r="X32" s="206"/>
      <c r="Y32" s="22">
        <v>4228.8500000000004</v>
      </c>
      <c r="Z32" s="21">
        <v>0</v>
      </c>
      <c r="AA32" s="22">
        <v>4228.8500000000004</v>
      </c>
      <c r="AB32" s="21">
        <v>0</v>
      </c>
      <c r="AC32" s="22">
        <v>4228.8500000000004</v>
      </c>
      <c r="AD32" s="21">
        <v>0</v>
      </c>
      <c r="AE32" s="22">
        <v>4228.8500000000004</v>
      </c>
      <c r="AF32" s="21">
        <v>0</v>
      </c>
      <c r="AG32" s="22">
        <v>4228.8500000000004</v>
      </c>
      <c r="AH32" s="21">
        <v>0</v>
      </c>
      <c r="AI32" s="22">
        <v>4228.8500000000004</v>
      </c>
      <c r="AJ32" s="23">
        <v>2988</v>
      </c>
      <c r="AK32" s="23">
        <v>50746.2</v>
      </c>
      <c r="AL32" s="23">
        <v>-47758.2</v>
      </c>
      <c r="AM32" s="24">
        <v>-0.94111874386653604</v>
      </c>
      <c r="AN32" s="23">
        <v>50746.2</v>
      </c>
      <c r="AO32" s="23">
        <v>47758.2</v>
      </c>
      <c r="AP32" s="25">
        <v>0.94111874386653604</v>
      </c>
    </row>
    <row r="33" spans="1:42" x14ac:dyDescent="0.45">
      <c r="A33" s="3"/>
      <c r="B33" s="148" t="s">
        <v>22</v>
      </c>
      <c r="C33" s="204"/>
      <c r="D33" s="149"/>
      <c r="E33" s="150">
        <v>3576</v>
      </c>
      <c r="F33" s="151"/>
      <c r="G33" s="152">
        <v>5228.8500000000004</v>
      </c>
      <c r="H33" s="154"/>
      <c r="I33" s="26">
        <v>0</v>
      </c>
      <c r="J33" s="152">
        <v>5228.8500000000004</v>
      </c>
      <c r="K33" s="153"/>
      <c r="L33" s="154"/>
      <c r="M33" s="26">
        <v>0</v>
      </c>
      <c r="N33" s="27">
        <v>5228.8500000000004</v>
      </c>
      <c r="O33" s="26">
        <v>0</v>
      </c>
      <c r="P33" s="27">
        <v>5228.8500000000004</v>
      </c>
      <c r="Q33" s="150">
        <v>0</v>
      </c>
      <c r="R33" s="151"/>
      <c r="S33" s="27">
        <v>5228.8500000000004</v>
      </c>
      <c r="T33" s="150">
        <v>0</v>
      </c>
      <c r="U33" s="151"/>
      <c r="V33" s="27">
        <v>5228.8500000000004</v>
      </c>
      <c r="W33" s="150">
        <v>0</v>
      </c>
      <c r="X33" s="151"/>
      <c r="Y33" s="27">
        <v>5228.8500000000004</v>
      </c>
      <c r="Z33" s="26">
        <v>0</v>
      </c>
      <c r="AA33" s="27">
        <v>5228.8500000000004</v>
      </c>
      <c r="AB33" s="26">
        <v>0</v>
      </c>
      <c r="AC33" s="27">
        <v>5228.8500000000004</v>
      </c>
      <c r="AD33" s="26">
        <v>0</v>
      </c>
      <c r="AE33" s="27">
        <v>5228.8500000000004</v>
      </c>
      <c r="AF33" s="26">
        <v>0</v>
      </c>
      <c r="AG33" s="27">
        <v>5228.8500000000004</v>
      </c>
      <c r="AH33" s="26">
        <v>0</v>
      </c>
      <c r="AI33" s="27">
        <v>5228.8500000000004</v>
      </c>
      <c r="AJ33" s="15">
        <v>3576</v>
      </c>
      <c r="AK33" s="15">
        <v>62746.2</v>
      </c>
      <c r="AL33" s="15">
        <v>-59170.2</v>
      </c>
      <c r="AM33" s="14">
        <v>-0.94300850091320298</v>
      </c>
      <c r="AN33" s="15">
        <v>62746.2</v>
      </c>
      <c r="AO33" s="15">
        <v>59170.2</v>
      </c>
      <c r="AP33" s="28">
        <v>0.94300850091320298</v>
      </c>
    </row>
    <row r="34" spans="1:42" x14ac:dyDescent="0.45">
      <c r="A34" s="3"/>
      <c r="B34" s="141" t="s">
        <v>23</v>
      </c>
      <c r="C34" s="200"/>
      <c r="D34" s="142"/>
      <c r="E34" s="143">
        <v>19318.3</v>
      </c>
      <c r="F34" s="144"/>
      <c r="G34" s="145">
        <v>104699.07</v>
      </c>
      <c r="H34" s="147"/>
      <c r="I34" s="31">
        <v>0</v>
      </c>
      <c r="J34" s="145">
        <v>104699.07</v>
      </c>
      <c r="K34" s="146"/>
      <c r="L34" s="147"/>
      <c r="M34" s="31">
        <v>0</v>
      </c>
      <c r="N34" s="32">
        <v>104699.07</v>
      </c>
      <c r="O34" s="31">
        <v>0</v>
      </c>
      <c r="P34" s="32">
        <v>104699.07</v>
      </c>
      <c r="Q34" s="143">
        <v>0</v>
      </c>
      <c r="R34" s="144"/>
      <c r="S34" s="32">
        <v>104699.07</v>
      </c>
      <c r="T34" s="143">
        <v>0</v>
      </c>
      <c r="U34" s="144"/>
      <c r="V34" s="32">
        <v>104699.07</v>
      </c>
      <c r="W34" s="143">
        <v>0</v>
      </c>
      <c r="X34" s="144"/>
      <c r="Y34" s="32">
        <v>104699.07</v>
      </c>
      <c r="Z34" s="31">
        <v>0</v>
      </c>
      <c r="AA34" s="32">
        <v>104699.07</v>
      </c>
      <c r="AB34" s="31">
        <v>0</v>
      </c>
      <c r="AC34" s="32">
        <v>104699.07</v>
      </c>
      <c r="AD34" s="31">
        <v>0</v>
      </c>
      <c r="AE34" s="32">
        <v>104699.07</v>
      </c>
      <c r="AF34" s="31">
        <v>0</v>
      </c>
      <c r="AG34" s="32">
        <v>104699.07</v>
      </c>
      <c r="AH34" s="31">
        <v>0</v>
      </c>
      <c r="AI34" s="32">
        <v>104699.07</v>
      </c>
      <c r="AJ34" s="17">
        <v>19318.3</v>
      </c>
      <c r="AK34" s="17">
        <v>1256388.8400000001</v>
      </c>
      <c r="AL34" s="17">
        <v>-1237070.54</v>
      </c>
      <c r="AM34" s="16">
        <v>-0.98462394810829401</v>
      </c>
      <c r="AN34" s="17">
        <v>1256388.8400000001</v>
      </c>
      <c r="AO34" s="17">
        <v>1237070.54</v>
      </c>
      <c r="AP34" s="33">
        <v>0.98462394810829401</v>
      </c>
    </row>
    <row r="35" spans="1:42" hidden="1" x14ac:dyDescent="0.45">
      <c r="A35" s="3"/>
      <c r="B35" s="20" t="s">
        <v>187</v>
      </c>
      <c r="C35" s="207" t="s">
        <v>188</v>
      </c>
      <c r="D35" s="208"/>
      <c r="E35" s="205">
        <v>0</v>
      </c>
      <c r="F35" s="206"/>
      <c r="G35" s="209">
        <v>23995.08</v>
      </c>
      <c r="H35" s="210"/>
      <c r="I35" s="21">
        <v>0</v>
      </c>
      <c r="J35" s="209">
        <v>23995.08</v>
      </c>
      <c r="K35" s="211"/>
      <c r="L35" s="210"/>
      <c r="M35" s="21">
        <v>0</v>
      </c>
      <c r="N35" s="22">
        <v>23995.08</v>
      </c>
      <c r="O35" s="21">
        <v>0</v>
      </c>
      <c r="P35" s="22">
        <v>23995.08</v>
      </c>
      <c r="Q35" s="205">
        <v>0</v>
      </c>
      <c r="R35" s="206"/>
      <c r="S35" s="22">
        <v>23995.08</v>
      </c>
      <c r="T35" s="205">
        <v>0</v>
      </c>
      <c r="U35" s="206"/>
      <c r="V35" s="22">
        <v>23995.08</v>
      </c>
      <c r="W35" s="205">
        <v>0</v>
      </c>
      <c r="X35" s="206"/>
      <c r="Y35" s="22">
        <v>23995.08</v>
      </c>
      <c r="Z35" s="21">
        <v>0</v>
      </c>
      <c r="AA35" s="22">
        <v>23995.08</v>
      </c>
      <c r="AB35" s="21">
        <v>0</v>
      </c>
      <c r="AC35" s="22">
        <v>23995.08</v>
      </c>
      <c r="AD35" s="21">
        <v>0</v>
      </c>
      <c r="AE35" s="22">
        <v>23995.08</v>
      </c>
      <c r="AF35" s="21">
        <v>0</v>
      </c>
      <c r="AG35" s="22">
        <v>23995.08</v>
      </c>
      <c r="AH35" s="21">
        <v>0</v>
      </c>
      <c r="AI35" s="22">
        <v>23995.08</v>
      </c>
      <c r="AJ35" s="23">
        <v>0</v>
      </c>
      <c r="AK35" s="23">
        <v>287940.96000000002</v>
      </c>
      <c r="AL35" s="23">
        <v>287940.96000000002</v>
      </c>
      <c r="AM35" s="24">
        <v>1</v>
      </c>
      <c r="AN35" s="23">
        <v>287940.96000000002</v>
      </c>
      <c r="AO35" s="23">
        <v>287940.96000000002</v>
      </c>
      <c r="AP35" s="25">
        <v>1</v>
      </c>
    </row>
    <row r="36" spans="1:42" hidden="1" x14ac:dyDescent="0.45">
      <c r="A36" s="3"/>
      <c r="B36" s="20" t="s">
        <v>189</v>
      </c>
      <c r="C36" s="207" t="s">
        <v>190</v>
      </c>
      <c r="D36" s="208"/>
      <c r="E36" s="205">
        <v>3751.83</v>
      </c>
      <c r="F36" s="206"/>
      <c r="G36" s="209">
        <v>2060</v>
      </c>
      <c r="H36" s="210"/>
      <c r="I36" s="21">
        <v>0</v>
      </c>
      <c r="J36" s="209">
        <v>2060</v>
      </c>
      <c r="K36" s="211"/>
      <c r="L36" s="210"/>
      <c r="M36" s="21">
        <v>0</v>
      </c>
      <c r="N36" s="22">
        <v>2060</v>
      </c>
      <c r="O36" s="21">
        <v>0</v>
      </c>
      <c r="P36" s="22">
        <v>2060</v>
      </c>
      <c r="Q36" s="205">
        <v>0</v>
      </c>
      <c r="R36" s="206"/>
      <c r="S36" s="22">
        <v>2060</v>
      </c>
      <c r="T36" s="205">
        <v>0</v>
      </c>
      <c r="U36" s="206"/>
      <c r="V36" s="22">
        <v>2060</v>
      </c>
      <c r="W36" s="205">
        <v>0</v>
      </c>
      <c r="X36" s="206"/>
      <c r="Y36" s="22">
        <v>2060</v>
      </c>
      <c r="Z36" s="21">
        <v>0</v>
      </c>
      <c r="AA36" s="22">
        <v>2060</v>
      </c>
      <c r="AB36" s="21">
        <v>0</v>
      </c>
      <c r="AC36" s="22">
        <v>2060</v>
      </c>
      <c r="AD36" s="21">
        <v>0</v>
      </c>
      <c r="AE36" s="22">
        <v>2060</v>
      </c>
      <c r="AF36" s="21">
        <v>0</v>
      </c>
      <c r="AG36" s="22">
        <v>2060</v>
      </c>
      <c r="AH36" s="21">
        <v>0</v>
      </c>
      <c r="AI36" s="22">
        <v>2060</v>
      </c>
      <c r="AJ36" s="23">
        <v>3751.83</v>
      </c>
      <c r="AK36" s="23">
        <v>24720</v>
      </c>
      <c r="AL36" s="23">
        <v>20968.169999999998</v>
      </c>
      <c r="AM36" s="24">
        <v>0.84822694174757296</v>
      </c>
      <c r="AN36" s="23">
        <v>24720</v>
      </c>
      <c r="AO36" s="23">
        <v>20968.169999999998</v>
      </c>
      <c r="AP36" s="25">
        <v>0.84822694174757296</v>
      </c>
    </row>
    <row r="37" spans="1:42" x14ac:dyDescent="0.45">
      <c r="A37" s="3"/>
      <c r="B37" s="148" t="s">
        <v>24</v>
      </c>
      <c r="C37" s="204"/>
      <c r="D37" s="149"/>
      <c r="E37" s="150">
        <v>3751.83</v>
      </c>
      <c r="F37" s="151"/>
      <c r="G37" s="152">
        <v>26055.08</v>
      </c>
      <c r="H37" s="154"/>
      <c r="I37" s="26">
        <v>0</v>
      </c>
      <c r="J37" s="152">
        <v>26055.08</v>
      </c>
      <c r="K37" s="153"/>
      <c r="L37" s="154"/>
      <c r="M37" s="26">
        <v>0</v>
      </c>
      <c r="N37" s="27">
        <v>26055.08</v>
      </c>
      <c r="O37" s="26">
        <v>0</v>
      </c>
      <c r="P37" s="27">
        <v>26055.08</v>
      </c>
      <c r="Q37" s="150">
        <v>0</v>
      </c>
      <c r="R37" s="151"/>
      <c r="S37" s="27">
        <v>26055.08</v>
      </c>
      <c r="T37" s="150">
        <v>0</v>
      </c>
      <c r="U37" s="151"/>
      <c r="V37" s="27">
        <v>26055.08</v>
      </c>
      <c r="W37" s="150">
        <v>0</v>
      </c>
      <c r="X37" s="151"/>
      <c r="Y37" s="27">
        <v>26055.08</v>
      </c>
      <c r="Z37" s="26">
        <v>0</v>
      </c>
      <c r="AA37" s="27">
        <v>26055.08</v>
      </c>
      <c r="AB37" s="26">
        <v>0</v>
      </c>
      <c r="AC37" s="27">
        <v>26055.08</v>
      </c>
      <c r="AD37" s="26">
        <v>0</v>
      </c>
      <c r="AE37" s="27">
        <v>26055.08</v>
      </c>
      <c r="AF37" s="26">
        <v>0</v>
      </c>
      <c r="AG37" s="27">
        <v>26055.08</v>
      </c>
      <c r="AH37" s="26">
        <v>0</v>
      </c>
      <c r="AI37" s="27">
        <v>26055.08</v>
      </c>
      <c r="AJ37" s="15">
        <v>3751.83</v>
      </c>
      <c r="AK37" s="15">
        <v>312660.96000000002</v>
      </c>
      <c r="AL37" s="15">
        <v>308909.13</v>
      </c>
      <c r="AM37" s="14">
        <v>0.98800032469675803</v>
      </c>
      <c r="AN37" s="15">
        <v>312660.96000000002</v>
      </c>
      <c r="AO37" s="15">
        <v>308909.13</v>
      </c>
      <c r="AP37" s="28">
        <v>0.98800032469675803</v>
      </c>
    </row>
    <row r="38" spans="1:42" hidden="1" x14ac:dyDescent="0.45">
      <c r="A38" s="3"/>
      <c r="B38" s="20" t="s">
        <v>191</v>
      </c>
      <c r="C38" s="207" t="s">
        <v>192</v>
      </c>
      <c r="D38" s="208"/>
      <c r="E38" s="205">
        <v>3312</v>
      </c>
      <c r="F38" s="206"/>
      <c r="G38" s="209">
        <v>5575.08</v>
      </c>
      <c r="H38" s="210"/>
      <c r="I38" s="21">
        <v>0</v>
      </c>
      <c r="J38" s="209">
        <v>5575.08</v>
      </c>
      <c r="K38" s="211"/>
      <c r="L38" s="210"/>
      <c r="M38" s="21">
        <v>0</v>
      </c>
      <c r="N38" s="22">
        <v>5575.08</v>
      </c>
      <c r="O38" s="21">
        <v>0</v>
      </c>
      <c r="P38" s="22">
        <v>5575.08</v>
      </c>
      <c r="Q38" s="205">
        <v>0</v>
      </c>
      <c r="R38" s="206"/>
      <c r="S38" s="22">
        <v>5575.08</v>
      </c>
      <c r="T38" s="205">
        <v>0</v>
      </c>
      <c r="U38" s="206"/>
      <c r="V38" s="22">
        <v>5575.08</v>
      </c>
      <c r="W38" s="205">
        <v>0</v>
      </c>
      <c r="X38" s="206"/>
      <c r="Y38" s="22">
        <v>5575.08</v>
      </c>
      <c r="Z38" s="21">
        <v>0</v>
      </c>
      <c r="AA38" s="22">
        <v>5575.08</v>
      </c>
      <c r="AB38" s="21">
        <v>0</v>
      </c>
      <c r="AC38" s="22">
        <v>5575.08</v>
      </c>
      <c r="AD38" s="21">
        <v>0</v>
      </c>
      <c r="AE38" s="22">
        <v>5575.08</v>
      </c>
      <c r="AF38" s="21">
        <v>0</v>
      </c>
      <c r="AG38" s="22">
        <v>5575.08</v>
      </c>
      <c r="AH38" s="21">
        <v>0</v>
      </c>
      <c r="AI38" s="22">
        <v>5575.08</v>
      </c>
      <c r="AJ38" s="23">
        <v>3312</v>
      </c>
      <c r="AK38" s="23">
        <v>66900.960000000006</v>
      </c>
      <c r="AL38" s="23">
        <v>63588.959999999999</v>
      </c>
      <c r="AM38" s="24">
        <v>0.95049398394283102</v>
      </c>
      <c r="AN38" s="23">
        <v>66900.960000000006</v>
      </c>
      <c r="AO38" s="23">
        <v>63588.959999999999</v>
      </c>
      <c r="AP38" s="25">
        <v>0.95049398394283102</v>
      </c>
    </row>
    <row r="39" spans="1:42" hidden="1" x14ac:dyDescent="0.45">
      <c r="A39" s="3"/>
      <c r="B39" s="20" t="s">
        <v>193</v>
      </c>
      <c r="C39" s="207" t="s">
        <v>194</v>
      </c>
      <c r="D39" s="208"/>
      <c r="E39" s="205">
        <v>0</v>
      </c>
      <c r="F39" s="206"/>
      <c r="G39" s="209">
        <v>1666.67</v>
      </c>
      <c r="H39" s="210"/>
      <c r="I39" s="21">
        <v>0</v>
      </c>
      <c r="J39" s="209">
        <v>1666.67</v>
      </c>
      <c r="K39" s="211"/>
      <c r="L39" s="210"/>
      <c r="M39" s="21">
        <v>0</v>
      </c>
      <c r="N39" s="22">
        <v>1666.67</v>
      </c>
      <c r="O39" s="21">
        <v>0</v>
      </c>
      <c r="P39" s="22">
        <v>1666.67</v>
      </c>
      <c r="Q39" s="205">
        <v>0</v>
      </c>
      <c r="R39" s="206"/>
      <c r="S39" s="22">
        <v>1666.67</v>
      </c>
      <c r="T39" s="205">
        <v>0</v>
      </c>
      <c r="U39" s="206"/>
      <c r="V39" s="22">
        <v>1666.67</v>
      </c>
      <c r="W39" s="205">
        <v>0</v>
      </c>
      <c r="X39" s="206"/>
      <c r="Y39" s="22">
        <v>1666.67</v>
      </c>
      <c r="Z39" s="21">
        <v>0</v>
      </c>
      <c r="AA39" s="22">
        <v>1666.67</v>
      </c>
      <c r="AB39" s="21">
        <v>0</v>
      </c>
      <c r="AC39" s="22">
        <v>1666.67</v>
      </c>
      <c r="AD39" s="21">
        <v>0</v>
      </c>
      <c r="AE39" s="22">
        <v>1666.67</v>
      </c>
      <c r="AF39" s="21">
        <v>0</v>
      </c>
      <c r="AG39" s="22">
        <v>1666.67</v>
      </c>
      <c r="AH39" s="21">
        <v>0</v>
      </c>
      <c r="AI39" s="22">
        <v>1666.67</v>
      </c>
      <c r="AJ39" s="23">
        <v>0</v>
      </c>
      <c r="AK39" s="23">
        <v>20000.04</v>
      </c>
      <c r="AL39" s="23">
        <v>20000.04</v>
      </c>
      <c r="AM39" s="24">
        <v>1</v>
      </c>
      <c r="AN39" s="23">
        <v>20000.04</v>
      </c>
      <c r="AO39" s="23">
        <v>20000.04</v>
      </c>
      <c r="AP39" s="25">
        <v>1</v>
      </c>
    </row>
    <row r="40" spans="1:42" hidden="1" x14ac:dyDescent="0.45">
      <c r="A40" s="3"/>
      <c r="B40" s="20" t="s">
        <v>195</v>
      </c>
      <c r="C40" s="207" t="s">
        <v>196</v>
      </c>
      <c r="D40" s="208"/>
      <c r="E40" s="205">
        <v>9750</v>
      </c>
      <c r="F40" s="206"/>
      <c r="G40" s="209">
        <v>9750</v>
      </c>
      <c r="H40" s="210"/>
      <c r="I40" s="21">
        <v>0</v>
      </c>
      <c r="J40" s="209">
        <v>9750</v>
      </c>
      <c r="K40" s="211"/>
      <c r="L40" s="210"/>
      <c r="M40" s="21">
        <v>0</v>
      </c>
      <c r="N40" s="22">
        <v>9750</v>
      </c>
      <c r="O40" s="21">
        <v>0</v>
      </c>
      <c r="P40" s="22">
        <v>9750</v>
      </c>
      <c r="Q40" s="205">
        <v>0</v>
      </c>
      <c r="R40" s="206"/>
      <c r="S40" s="22">
        <v>9750</v>
      </c>
      <c r="T40" s="205">
        <v>0</v>
      </c>
      <c r="U40" s="206"/>
      <c r="V40" s="22">
        <v>9750</v>
      </c>
      <c r="W40" s="205">
        <v>0</v>
      </c>
      <c r="X40" s="206"/>
      <c r="Y40" s="22">
        <v>9750</v>
      </c>
      <c r="Z40" s="21">
        <v>0</v>
      </c>
      <c r="AA40" s="22">
        <v>9750</v>
      </c>
      <c r="AB40" s="21">
        <v>0</v>
      </c>
      <c r="AC40" s="22">
        <v>9750</v>
      </c>
      <c r="AD40" s="21">
        <v>0</v>
      </c>
      <c r="AE40" s="22">
        <v>9750</v>
      </c>
      <c r="AF40" s="21">
        <v>0</v>
      </c>
      <c r="AG40" s="22">
        <v>9750</v>
      </c>
      <c r="AH40" s="21">
        <v>0</v>
      </c>
      <c r="AI40" s="22">
        <v>9750</v>
      </c>
      <c r="AJ40" s="23">
        <v>9750</v>
      </c>
      <c r="AK40" s="23">
        <v>117000</v>
      </c>
      <c r="AL40" s="23">
        <v>107250</v>
      </c>
      <c r="AM40" s="24">
        <v>0.91666666666666696</v>
      </c>
      <c r="AN40" s="23">
        <v>117000</v>
      </c>
      <c r="AO40" s="23">
        <v>107250</v>
      </c>
      <c r="AP40" s="25">
        <v>0.91666666666666696</v>
      </c>
    </row>
    <row r="41" spans="1:42" hidden="1" x14ac:dyDescent="0.45">
      <c r="A41" s="3"/>
      <c r="B41" s="20" t="s">
        <v>197</v>
      </c>
      <c r="C41" s="207" t="s">
        <v>198</v>
      </c>
      <c r="D41" s="208"/>
      <c r="E41" s="205">
        <v>3640</v>
      </c>
      <c r="F41" s="206"/>
      <c r="G41" s="209">
        <v>3466.67</v>
      </c>
      <c r="H41" s="210"/>
      <c r="I41" s="21">
        <v>0</v>
      </c>
      <c r="J41" s="209">
        <v>3466.67</v>
      </c>
      <c r="K41" s="211"/>
      <c r="L41" s="210"/>
      <c r="M41" s="21">
        <v>0</v>
      </c>
      <c r="N41" s="22">
        <v>3466.67</v>
      </c>
      <c r="O41" s="21">
        <v>0</v>
      </c>
      <c r="P41" s="22">
        <v>3466.67</v>
      </c>
      <c r="Q41" s="205">
        <v>0</v>
      </c>
      <c r="R41" s="206"/>
      <c r="S41" s="22">
        <v>3466.67</v>
      </c>
      <c r="T41" s="205">
        <v>0</v>
      </c>
      <c r="U41" s="206"/>
      <c r="V41" s="22">
        <v>3466.67</v>
      </c>
      <c r="W41" s="205">
        <v>0</v>
      </c>
      <c r="X41" s="206"/>
      <c r="Y41" s="22">
        <v>3466.67</v>
      </c>
      <c r="Z41" s="21">
        <v>0</v>
      </c>
      <c r="AA41" s="22">
        <v>3466.67</v>
      </c>
      <c r="AB41" s="21">
        <v>0</v>
      </c>
      <c r="AC41" s="22">
        <v>3466.67</v>
      </c>
      <c r="AD41" s="21">
        <v>0</v>
      </c>
      <c r="AE41" s="22">
        <v>3466.67</v>
      </c>
      <c r="AF41" s="21">
        <v>0</v>
      </c>
      <c r="AG41" s="22">
        <v>3466.67</v>
      </c>
      <c r="AH41" s="21">
        <v>0</v>
      </c>
      <c r="AI41" s="22">
        <v>3466.67</v>
      </c>
      <c r="AJ41" s="23">
        <v>3640</v>
      </c>
      <c r="AK41" s="23">
        <v>41600.04</v>
      </c>
      <c r="AL41" s="23">
        <v>37960.04</v>
      </c>
      <c r="AM41" s="24">
        <v>0.91250008413453498</v>
      </c>
      <c r="AN41" s="23">
        <v>41600.04</v>
      </c>
      <c r="AO41" s="23">
        <v>37960.04</v>
      </c>
      <c r="AP41" s="25">
        <v>0.91250008413453498</v>
      </c>
    </row>
    <row r="42" spans="1:42" x14ac:dyDescent="0.45">
      <c r="A42" s="3"/>
      <c r="B42" s="148" t="s">
        <v>25</v>
      </c>
      <c r="C42" s="204"/>
      <c r="D42" s="149"/>
      <c r="E42" s="150">
        <v>16702</v>
      </c>
      <c r="F42" s="151"/>
      <c r="G42" s="152">
        <v>20458.419999999998</v>
      </c>
      <c r="H42" s="154"/>
      <c r="I42" s="26">
        <v>0</v>
      </c>
      <c r="J42" s="152">
        <v>20458.419999999998</v>
      </c>
      <c r="K42" s="153"/>
      <c r="L42" s="154"/>
      <c r="M42" s="26">
        <v>0</v>
      </c>
      <c r="N42" s="27">
        <v>20458.419999999998</v>
      </c>
      <c r="O42" s="26">
        <v>0</v>
      </c>
      <c r="P42" s="27">
        <v>20458.419999999998</v>
      </c>
      <c r="Q42" s="150">
        <v>0</v>
      </c>
      <c r="R42" s="151"/>
      <c r="S42" s="27">
        <v>20458.419999999998</v>
      </c>
      <c r="T42" s="150">
        <v>0</v>
      </c>
      <c r="U42" s="151"/>
      <c r="V42" s="27">
        <v>20458.419999999998</v>
      </c>
      <c r="W42" s="150">
        <v>0</v>
      </c>
      <c r="X42" s="151"/>
      <c r="Y42" s="27">
        <v>20458.419999999998</v>
      </c>
      <c r="Z42" s="26">
        <v>0</v>
      </c>
      <c r="AA42" s="27">
        <v>20458.419999999998</v>
      </c>
      <c r="AB42" s="26">
        <v>0</v>
      </c>
      <c r="AC42" s="27">
        <v>20458.419999999998</v>
      </c>
      <c r="AD42" s="26">
        <v>0</v>
      </c>
      <c r="AE42" s="27">
        <v>20458.419999999998</v>
      </c>
      <c r="AF42" s="26">
        <v>0</v>
      </c>
      <c r="AG42" s="27">
        <v>20458.419999999998</v>
      </c>
      <c r="AH42" s="26">
        <v>0</v>
      </c>
      <c r="AI42" s="27">
        <v>20458.419999999998</v>
      </c>
      <c r="AJ42" s="15">
        <v>16702</v>
      </c>
      <c r="AK42" s="15">
        <v>245501.04</v>
      </c>
      <c r="AL42" s="15">
        <v>228799.04</v>
      </c>
      <c r="AM42" s="14">
        <v>0.93196770164395204</v>
      </c>
      <c r="AN42" s="15">
        <v>245501.04</v>
      </c>
      <c r="AO42" s="15">
        <v>228799.04</v>
      </c>
      <c r="AP42" s="28">
        <v>0.93196770164395204</v>
      </c>
    </row>
    <row r="43" spans="1:42" hidden="1" x14ac:dyDescent="0.45">
      <c r="A43" s="3"/>
      <c r="B43" s="20" t="s">
        <v>199</v>
      </c>
      <c r="C43" s="207" t="s">
        <v>200</v>
      </c>
      <c r="D43" s="208"/>
      <c r="E43" s="205">
        <v>0</v>
      </c>
      <c r="F43" s="206"/>
      <c r="G43" s="209">
        <v>4794.1400000000003</v>
      </c>
      <c r="H43" s="210"/>
      <c r="I43" s="21">
        <v>0</v>
      </c>
      <c r="J43" s="209">
        <v>4794.1400000000003</v>
      </c>
      <c r="K43" s="211"/>
      <c r="L43" s="210"/>
      <c r="M43" s="21">
        <v>0</v>
      </c>
      <c r="N43" s="22">
        <v>4794.1400000000003</v>
      </c>
      <c r="O43" s="21">
        <v>0</v>
      </c>
      <c r="P43" s="22">
        <v>4794.1400000000003</v>
      </c>
      <c r="Q43" s="205">
        <v>0</v>
      </c>
      <c r="R43" s="206"/>
      <c r="S43" s="22">
        <v>4794.1400000000003</v>
      </c>
      <c r="T43" s="205">
        <v>0</v>
      </c>
      <c r="U43" s="206"/>
      <c r="V43" s="22">
        <v>4794.1400000000003</v>
      </c>
      <c r="W43" s="205">
        <v>0</v>
      </c>
      <c r="X43" s="206"/>
      <c r="Y43" s="22">
        <v>4794.1400000000003</v>
      </c>
      <c r="Z43" s="21">
        <v>0</v>
      </c>
      <c r="AA43" s="22">
        <v>4794.1400000000003</v>
      </c>
      <c r="AB43" s="21">
        <v>0</v>
      </c>
      <c r="AC43" s="22">
        <v>4794.1400000000003</v>
      </c>
      <c r="AD43" s="21">
        <v>0</v>
      </c>
      <c r="AE43" s="22">
        <v>4794.1400000000003</v>
      </c>
      <c r="AF43" s="21">
        <v>0</v>
      </c>
      <c r="AG43" s="22">
        <v>4794.1400000000003</v>
      </c>
      <c r="AH43" s="21">
        <v>0</v>
      </c>
      <c r="AI43" s="22">
        <v>4794.1400000000003</v>
      </c>
      <c r="AJ43" s="23">
        <v>0</v>
      </c>
      <c r="AK43" s="23">
        <v>57529.68</v>
      </c>
      <c r="AL43" s="23">
        <v>57529.68</v>
      </c>
      <c r="AM43" s="24">
        <v>1</v>
      </c>
      <c r="AN43" s="23">
        <v>57529.68</v>
      </c>
      <c r="AO43" s="23">
        <v>57529.68</v>
      </c>
      <c r="AP43" s="25">
        <v>1</v>
      </c>
    </row>
    <row r="44" spans="1:42" hidden="1" x14ac:dyDescent="0.45">
      <c r="A44" s="3"/>
      <c r="B44" s="20" t="s">
        <v>201</v>
      </c>
      <c r="C44" s="207" t="s">
        <v>202</v>
      </c>
      <c r="D44" s="208"/>
      <c r="E44" s="205">
        <v>1035.53</v>
      </c>
      <c r="F44" s="206"/>
      <c r="G44" s="209">
        <v>1268.42</v>
      </c>
      <c r="H44" s="210"/>
      <c r="I44" s="21">
        <v>0</v>
      </c>
      <c r="J44" s="209">
        <v>1268.42</v>
      </c>
      <c r="K44" s="211"/>
      <c r="L44" s="210"/>
      <c r="M44" s="21">
        <v>0</v>
      </c>
      <c r="N44" s="22">
        <v>1268.42</v>
      </c>
      <c r="O44" s="21">
        <v>0</v>
      </c>
      <c r="P44" s="22">
        <v>1268.42</v>
      </c>
      <c r="Q44" s="205">
        <v>0</v>
      </c>
      <c r="R44" s="206"/>
      <c r="S44" s="22">
        <v>1268.42</v>
      </c>
      <c r="T44" s="205">
        <v>0</v>
      </c>
      <c r="U44" s="206"/>
      <c r="V44" s="22">
        <v>1268.42</v>
      </c>
      <c r="W44" s="205">
        <v>0</v>
      </c>
      <c r="X44" s="206"/>
      <c r="Y44" s="22">
        <v>1268.42</v>
      </c>
      <c r="Z44" s="21">
        <v>0</v>
      </c>
      <c r="AA44" s="22">
        <v>1268.42</v>
      </c>
      <c r="AB44" s="21">
        <v>0</v>
      </c>
      <c r="AC44" s="22">
        <v>1268.42</v>
      </c>
      <c r="AD44" s="21">
        <v>0</v>
      </c>
      <c r="AE44" s="22">
        <v>1268.42</v>
      </c>
      <c r="AF44" s="21">
        <v>0</v>
      </c>
      <c r="AG44" s="22">
        <v>1268.42</v>
      </c>
      <c r="AH44" s="21">
        <v>0</v>
      </c>
      <c r="AI44" s="22">
        <v>1268.42</v>
      </c>
      <c r="AJ44" s="23">
        <v>1035.53</v>
      </c>
      <c r="AK44" s="23">
        <v>15221.04</v>
      </c>
      <c r="AL44" s="23">
        <v>14185.51</v>
      </c>
      <c r="AM44" s="24">
        <v>0.93196719803640204</v>
      </c>
      <c r="AN44" s="23">
        <v>15221.04</v>
      </c>
      <c r="AO44" s="23">
        <v>14185.51</v>
      </c>
      <c r="AP44" s="25">
        <v>0.93196719803640204</v>
      </c>
    </row>
    <row r="45" spans="1:42" hidden="1" x14ac:dyDescent="0.45">
      <c r="A45" s="3"/>
      <c r="B45" s="20" t="s">
        <v>203</v>
      </c>
      <c r="C45" s="207" t="s">
        <v>204</v>
      </c>
      <c r="D45" s="208"/>
      <c r="E45" s="205">
        <v>296.58</v>
      </c>
      <c r="F45" s="206"/>
      <c r="G45" s="209">
        <v>674.45</v>
      </c>
      <c r="H45" s="210"/>
      <c r="I45" s="21">
        <v>0</v>
      </c>
      <c r="J45" s="209">
        <v>674.45</v>
      </c>
      <c r="K45" s="211"/>
      <c r="L45" s="210"/>
      <c r="M45" s="21">
        <v>0</v>
      </c>
      <c r="N45" s="22">
        <v>674.45</v>
      </c>
      <c r="O45" s="21">
        <v>0</v>
      </c>
      <c r="P45" s="22">
        <v>674.45</v>
      </c>
      <c r="Q45" s="205">
        <v>0</v>
      </c>
      <c r="R45" s="206"/>
      <c r="S45" s="22">
        <v>674.45</v>
      </c>
      <c r="T45" s="205">
        <v>0</v>
      </c>
      <c r="U45" s="206"/>
      <c r="V45" s="22">
        <v>674.45</v>
      </c>
      <c r="W45" s="205">
        <v>0</v>
      </c>
      <c r="X45" s="206"/>
      <c r="Y45" s="22">
        <v>674.45</v>
      </c>
      <c r="Z45" s="21">
        <v>0</v>
      </c>
      <c r="AA45" s="22">
        <v>674.45</v>
      </c>
      <c r="AB45" s="21">
        <v>0</v>
      </c>
      <c r="AC45" s="22">
        <v>674.45</v>
      </c>
      <c r="AD45" s="21">
        <v>0</v>
      </c>
      <c r="AE45" s="22">
        <v>674.45</v>
      </c>
      <c r="AF45" s="21">
        <v>0</v>
      </c>
      <c r="AG45" s="22">
        <v>674.45</v>
      </c>
      <c r="AH45" s="21">
        <v>0</v>
      </c>
      <c r="AI45" s="22">
        <v>674.45</v>
      </c>
      <c r="AJ45" s="23">
        <v>296.58</v>
      </c>
      <c r="AK45" s="23">
        <v>8093.4</v>
      </c>
      <c r="AL45" s="23">
        <v>7796.82</v>
      </c>
      <c r="AM45" s="24">
        <v>0.96335532656238398</v>
      </c>
      <c r="AN45" s="23">
        <v>8093.4</v>
      </c>
      <c r="AO45" s="23">
        <v>7796.82</v>
      </c>
      <c r="AP45" s="25">
        <v>0.96335532656238398</v>
      </c>
    </row>
    <row r="46" spans="1:42" hidden="1" x14ac:dyDescent="0.45">
      <c r="A46" s="3"/>
      <c r="B46" s="20" t="s">
        <v>205</v>
      </c>
      <c r="C46" s="207" t="s">
        <v>206</v>
      </c>
      <c r="D46" s="208"/>
      <c r="E46" s="205">
        <v>6813.25</v>
      </c>
      <c r="F46" s="206"/>
      <c r="G46" s="209">
        <v>3333.33</v>
      </c>
      <c r="H46" s="210"/>
      <c r="I46" s="21">
        <v>0</v>
      </c>
      <c r="J46" s="209">
        <v>3333.33</v>
      </c>
      <c r="K46" s="211"/>
      <c r="L46" s="210"/>
      <c r="M46" s="21">
        <v>0</v>
      </c>
      <c r="N46" s="22">
        <v>3333.33</v>
      </c>
      <c r="O46" s="21">
        <v>0</v>
      </c>
      <c r="P46" s="22">
        <v>3333.33</v>
      </c>
      <c r="Q46" s="205">
        <v>0</v>
      </c>
      <c r="R46" s="206"/>
      <c r="S46" s="22">
        <v>3333.33</v>
      </c>
      <c r="T46" s="205">
        <v>0</v>
      </c>
      <c r="U46" s="206"/>
      <c r="V46" s="22">
        <v>3333.33</v>
      </c>
      <c r="W46" s="205">
        <v>0</v>
      </c>
      <c r="X46" s="206"/>
      <c r="Y46" s="22">
        <v>3333.33</v>
      </c>
      <c r="Z46" s="21">
        <v>0</v>
      </c>
      <c r="AA46" s="22">
        <v>3333.33</v>
      </c>
      <c r="AB46" s="21">
        <v>0</v>
      </c>
      <c r="AC46" s="22">
        <v>3333.33</v>
      </c>
      <c r="AD46" s="21">
        <v>0</v>
      </c>
      <c r="AE46" s="22">
        <v>3333.33</v>
      </c>
      <c r="AF46" s="21">
        <v>0</v>
      </c>
      <c r="AG46" s="22">
        <v>3333.33</v>
      </c>
      <c r="AH46" s="21">
        <v>0</v>
      </c>
      <c r="AI46" s="22">
        <v>3333.33</v>
      </c>
      <c r="AJ46" s="23">
        <v>6813.25</v>
      </c>
      <c r="AK46" s="23">
        <v>39999.96</v>
      </c>
      <c r="AL46" s="23">
        <v>33186.71</v>
      </c>
      <c r="AM46" s="24">
        <v>0.82966857966857999</v>
      </c>
      <c r="AN46" s="23">
        <v>39999.96</v>
      </c>
      <c r="AO46" s="23">
        <v>33186.71</v>
      </c>
      <c r="AP46" s="25">
        <v>0.82966857966857999</v>
      </c>
    </row>
    <row r="47" spans="1:42" hidden="1" x14ac:dyDescent="0.45">
      <c r="A47" s="3"/>
      <c r="B47" s="20" t="s">
        <v>207</v>
      </c>
      <c r="C47" s="207" t="s">
        <v>208</v>
      </c>
      <c r="D47" s="208"/>
      <c r="E47" s="205">
        <v>0</v>
      </c>
      <c r="F47" s="206"/>
      <c r="G47" s="209">
        <v>542.27</v>
      </c>
      <c r="H47" s="210"/>
      <c r="I47" s="21">
        <v>0</v>
      </c>
      <c r="J47" s="209">
        <v>542.27</v>
      </c>
      <c r="K47" s="211"/>
      <c r="L47" s="210"/>
      <c r="M47" s="21">
        <v>0</v>
      </c>
      <c r="N47" s="22">
        <v>542.27</v>
      </c>
      <c r="O47" s="21">
        <v>0</v>
      </c>
      <c r="P47" s="22">
        <v>542.27</v>
      </c>
      <c r="Q47" s="205">
        <v>0</v>
      </c>
      <c r="R47" s="206"/>
      <c r="S47" s="22">
        <v>542.27</v>
      </c>
      <c r="T47" s="205">
        <v>0</v>
      </c>
      <c r="U47" s="206"/>
      <c r="V47" s="22">
        <v>542.27</v>
      </c>
      <c r="W47" s="205">
        <v>0</v>
      </c>
      <c r="X47" s="206"/>
      <c r="Y47" s="22">
        <v>542.27</v>
      </c>
      <c r="Z47" s="21">
        <v>0</v>
      </c>
      <c r="AA47" s="22">
        <v>542.27</v>
      </c>
      <c r="AB47" s="21">
        <v>0</v>
      </c>
      <c r="AC47" s="22">
        <v>542.27</v>
      </c>
      <c r="AD47" s="21">
        <v>0</v>
      </c>
      <c r="AE47" s="22">
        <v>542.27</v>
      </c>
      <c r="AF47" s="21">
        <v>0</v>
      </c>
      <c r="AG47" s="22">
        <v>542.27</v>
      </c>
      <c r="AH47" s="21">
        <v>0</v>
      </c>
      <c r="AI47" s="22">
        <v>542.27</v>
      </c>
      <c r="AJ47" s="23">
        <v>0</v>
      </c>
      <c r="AK47" s="23">
        <v>6507.24</v>
      </c>
      <c r="AL47" s="23">
        <v>6507.24</v>
      </c>
      <c r="AM47" s="24">
        <v>1</v>
      </c>
      <c r="AN47" s="23">
        <v>6507.24</v>
      </c>
      <c r="AO47" s="23">
        <v>6507.24</v>
      </c>
      <c r="AP47" s="25">
        <v>1</v>
      </c>
    </row>
    <row r="48" spans="1:42" hidden="1" x14ac:dyDescent="0.45">
      <c r="A48" s="3"/>
      <c r="B48" s="20" t="s">
        <v>209</v>
      </c>
      <c r="C48" s="207" t="s">
        <v>210</v>
      </c>
      <c r="D48" s="208"/>
      <c r="E48" s="205">
        <v>0</v>
      </c>
      <c r="F48" s="206"/>
      <c r="G48" s="209">
        <v>1395.41</v>
      </c>
      <c r="H48" s="210"/>
      <c r="I48" s="21">
        <v>0</v>
      </c>
      <c r="J48" s="209">
        <v>1395.41</v>
      </c>
      <c r="K48" s="211"/>
      <c r="L48" s="210"/>
      <c r="M48" s="21">
        <v>0</v>
      </c>
      <c r="N48" s="22">
        <v>1395.41</v>
      </c>
      <c r="O48" s="21">
        <v>0</v>
      </c>
      <c r="P48" s="22">
        <v>1395.41</v>
      </c>
      <c r="Q48" s="205">
        <v>0</v>
      </c>
      <c r="R48" s="206"/>
      <c r="S48" s="22">
        <v>1395.41</v>
      </c>
      <c r="T48" s="205">
        <v>0</v>
      </c>
      <c r="U48" s="206"/>
      <c r="V48" s="22">
        <v>1395.41</v>
      </c>
      <c r="W48" s="205">
        <v>0</v>
      </c>
      <c r="X48" s="206"/>
      <c r="Y48" s="22">
        <v>1395.41</v>
      </c>
      <c r="Z48" s="21">
        <v>0</v>
      </c>
      <c r="AA48" s="22">
        <v>1395.41</v>
      </c>
      <c r="AB48" s="21">
        <v>0</v>
      </c>
      <c r="AC48" s="22">
        <v>1395.41</v>
      </c>
      <c r="AD48" s="21">
        <v>0</v>
      </c>
      <c r="AE48" s="22">
        <v>1395.41</v>
      </c>
      <c r="AF48" s="21">
        <v>0</v>
      </c>
      <c r="AG48" s="22">
        <v>1395.41</v>
      </c>
      <c r="AH48" s="21">
        <v>0</v>
      </c>
      <c r="AI48" s="22">
        <v>1395.41</v>
      </c>
      <c r="AJ48" s="23">
        <v>0</v>
      </c>
      <c r="AK48" s="23">
        <v>16744.919999999998</v>
      </c>
      <c r="AL48" s="23">
        <v>16744.919999999998</v>
      </c>
      <c r="AM48" s="24">
        <v>1</v>
      </c>
      <c r="AN48" s="23">
        <v>16744.919999999998</v>
      </c>
      <c r="AO48" s="23">
        <v>16744.919999999998</v>
      </c>
      <c r="AP48" s="25">
        <v>1</v>
      </c>
    </row>
    <row r="49" spans="1:42" hidden="1" x14ac:dyDescent="0.45">
      <c r="A49" s="3"/>
      <c r="B49" s="20" t="s">
        <v>211</v>
      </c>
      <c r="C49" s="207" t="s">
        <v>212</v>
      </c>
      <c r="D49" s="208"/>
      <c r="E49" s="205">
        <v>835.1</v>
      </c>
      <c r="F49" s="206"/>
      <c r="G49" s="209">
        <v>1022.92</v>
      </c>
      <c r="H49" s="210"/>
      <c r="I49" s="21">
        <v>0</v>
      </c>
      <c r="J49" s="209">
        <v>1022.92</v>
      </c>
      <c r="K49" s="211"/>
      <c r="L49" s="210"/>
      <c r="M49" s="21">
        <v>0</v>
      </c>
      <c r="N49" s="22">
        <v>1022.92</v>
      </c>
      <c r="O49" s="21">
        <v>0</v>
      </c>
      <c r="P49" s="22">
        <v>1022.92</v>
      </c>
      <c r="Q49" s="205">
        <v>0</v>
      </c>
      <c r="R49" s="206"/>
      <c r="S49" s="22">
        <v>1022.92</v>
      </c>
      <c r="T49" s="205">
        <v>0</v>
      </c>
      <c r="U49" s="206"/>
      <c r="V49" s="22">
        <v>1022.92</v>
      </c>
      <c r="W49" s="205">
        <v>0</v>
      </c>
      <c r="X49" s="206"/>
      <c r="Y49" s="22">
        <v>1022.92</v>
      </c>
      <c r="Z49" s="21">
        <v>0</v>
      </c>
      <c r="AA49" s="22">
        <v>1022.92</v>
      </c>
      <c r="AB49" s="21">
        <v>0</v>
      </c>
      <c r="AC49" s="22">
        <v>1022.92</v>
      </c>
      <c r="AD49" s="21">
        <v>0</v>
      </c>
      <c r="AE49" s="22">
        <v>1022.92</v>
      </c>
      <c r="AF49" s="21">
        <v>0</v>
      </c>
      <c r="AG49" s="22">
        <v>1022.92</v>
      </c>
      <c r="AH49" s="21">
        <v>0</v>
      </c>
      <c r="AI49" s="22">
        <v>1022.92</v>
      </c>
      <c r="AJ49" s="23">
        <v>835.1</v>
      </c>
      <c r="AK49" s="23">
        <v>12275.04</v>
      </c>
      <c r="AL49" s="23">
        <v>11439.94</v>
      </c>
      <c r="AM49" s="24">
        <v>0.93196763513601599</v>
      </c>
      <c r="AN49" s="23">
        <v>12275.04</v>
      </c>
      <c r="AO49" s="23">
        <v>11439.94</v>
      </c>
      <c r="AP49" s="25">
        <v>0.93196763513601599</v>
      </c>
    </row>
    <row r="50" spans="1:42" x14ac:dyDescent="0.45">
      <c r="A50" s="3"/>
      <c r="B50" s="148" t="s">
        <v>26</v>
      </c>
      <c r="C50" s="204"/>
      <c r="D50" s="149"/>
      <c r="E50" s="150">
        <v>8980.4599999999991</v>
      </c>
      <c r="F50" s="151"/>
      <c r="G50" s="152">
        <v>13030.94</v>
      </c>
      <c r="H50" s="154"/>
      <c r="I50" s="26">
        <v>0</v>
      </c>
      <c r="J50" s="152">
        <v>13030.94</v>
      </c>
      <c r="K50" s="153"/>
      <c r="L50" s="154"/>
      <c r="M50" s="26">
        <v>0</v>
      </c>
      <c r="N50" s="27">
        <v>13030.94</v>
      </c>
      <c r="O50" s="26">
        <v>0</v>
      </c>
      <c r="P50" s="27">
        <v>13030.94</v>
      </c>
      <c r="Q50" s="150">
        <v>0</v>
      </c>
      <c r="R50" s="151"/>
      <c r="S50" s="27">
        <v>13030.94</v>
      </c>
      <c r="T50" s="150">
        <v>0</v>
      </c>
      <c r="U50" s="151"/>
      <c r="V50" s="27">
        <v>13030.94</v>
      </c>
      <c r="W50" s="150">
        <v>0</v>
      </c>
      <c r="X50" s="151"/>
      <c r="Y50" s="27">
        <v>13030.94</v>
      </c>
      <c r="Z50" s="26">
        <v>0</v>
      </c>
      <c r="AA50" s="27">
        <v>13030.94</v>
      </c>
      <c r="AB50" s="26">
        <v>0</v>
      </c>
      <c r="AC50" s="27">
        <v>13030.94</v>
      </c>
      <c r="AD50" s="26">
        <v>0</v>
      </c>
      <c r="AE50" s="27">
        <v>13030.94</v>
      </c>
      <c r="AF50" s="26">
        <v>0</v>
      </c>
      <c r="AG50" s="27">
        <v>13030.94</v>
      </c>
      <c r="AH50" s="26">
        <v>0</v>
      </c>
      <c r="AI50" s="27">
        <v>13030.94</v>
      </c>
      <c r="AJ50" s="15">
        <v>8980.4599999999991</v>
      </c>
      <c r="AK50" s="15">
        <v>156371.28</v>
      </c>
      <c r="AL50" s="15">
        <v>147390.82</v>
      </c>
      <c r="AM50" s="14">
        <v>0.94256963299142904</v>
      </c>
      <c r="AN50" s="15">
        <v>156371.28</v>
      </c>
      <c r="AO50" s="15">
        <v>147390.82</v>
      </c>
      <c r="AP50" s="28">
        <v>0.94256963299142904</v>
      </c>
    </row>
    <row r="51" spans="1:42" x14ac:dyDescent="0.45">
      <c r="A51" s="3"/>
      <c r="B51" s="201" t="s">
        <v>27</v>
      </c>
      <c r="C51" s="202"/>
      <c r="D51" s="203"/>
      <c r="E51" s="143">
        <v>29434.29</v>
      </c>
      <c r="F51" s="144"/>
      <c r="G51" s="145">
        <v>59544.44</v>
      </c>
      <c r="H51" s="147"/>
      <c r="I51" s="31">
        <v>0</v>
      </c>
      <c r="J51" s="145">
        <v>59544.44</v>
      </c>
      <c r="K51" s="146"/>
      <c r="L51" s="147"/>
      <c r="M51" s="31">
        <v>0</v>
      </c>
      <c r="N51" s="32">
        <v>59544.44</v>
      </c>
      <c r="O51" s="31">
        <v>0</v>
      </c>
      <c r="P51" s="32">
        <v>59544.44</v>
      </c>
      <c r="Q51" s="143">
        <v>0</v>
      </c>
      <c r="R51" s="144"/>
      <c r="S51" s="32">
        <v>59544.44</v>
      </c>
      <c r="T51" s="143">
        <v>0</v>
      </c>
      <c r="U51" s="144"/>
      <c r="V51" s="32">
        <v>59544.44</v>
      </c>
      <c r="W51" s="143">
        <v>0</v>
      </c>
      <c r="X51" s="144"/>
      <c r="Y51" s="32">
        <v>59544.44</v>
      </c>
      <c r="Z51" s="31">
        <v>0</v>
      </c>
      <c r="AA51" s="32">
        <v>59544.44</v>
      </c>
      <c r="AB51" s="31">
        <v>0</v>
      </c>
      <c r="AC51" s="32">
        <v>59544.44</v>
      </c>
      <c r="AD51" s="31">
        <v>0</v>
      </c>
      <c r="AE51" s="32">
        <v>59544.44</v>
      </c>
      <c r="AF51" s="31">
        <v>0</v>
      </c>
      <c r="AG51" s="32">
        <v>59544.44</v>
      </c>
      <c r="AH51" s="31">
        <v>0</v>
      </c>
      <c r="AI51" s="32">
        <v>59544.44</v>
      </c>
      <c r="AJ51" s="17">
        <v>29434.29</v>
      </c>
      <c r="AK51" s="17">
        <v>714533.28</v>
      </c>
      <c r="AL51" s="17">
        <v>685098.99</v>
      </c>
      <c r="AM51" s="16">
        <v>0.95880627141677699</v>
      </c>
      <c r="AN51" s="17">
        <v>714533.28</v>
      </c>
      <c r="AO51" s="17">
        <v>685098.99</v>
      </c>
      <c r="AP51" s="33">
        <v>0.95880627141677699</v>
      </c>
    </row>
    <row r="52" spans="1:42" hidden="1" x14ac:dyDescent="0.45">
      <c r="A52" s="3"/>
      <c r="B52" s="20" t="s">
        <v>213</v>
      </c>
      <c r="C52" s="207" t="s">
        <v>214</v>
      </c>
      <c r="D52" s="208"/>
      <c r="E52" s="205">
        <v>5781</v>
      </c>
      <c r="F52" s="206"/>
      <c r="G52" s="209">
        <v>833.33</v>
      </c>
      <c r="H52" s="210"/>
      <c r="I52" s="21">
        <v>1140</v>
      </c>
      <c r="J52" s="209">
        <v>833.33</v>
      </c>
      <c r="K52" s="211"/>
      <c r="L52" s="210"/>
      <c r="M52" s="21">
        <v>0</v>
      </c>
      <c r="N52" s="22">
        <v>833.33</v>
      </c>
      <c r="O52" s="21">
        <v>0</v>
      </c>
      <c r="P52" s="22">
        <v>833.33</v>
      </c>
      <c r="Q52" s="205">
        <v>0</v>
      </c>
      <c r="R52" s="206"/>
      <c r="S52" s="22">
        <v>833.33</v>
      </c>
      <c r="T52" s="205">
        <v>0</v>
      </c>
      <c r="U52" s="206"/>
      <c r="V52" s="22">
        <v>833.33</v>
      </c>
      <c r="W52" s="205">
        <v>0</v>
      </c>
      <c r="X52" s="206"/>
      <c r="Y52" s="22">
        <v>833.33</v>
      </c>
      <c r="Z52" s="21">
        <v>0</v>
      </c>
      <c r="AA52" s="22">
        <v>833.33</v>
      </c>
      <c r="AB52" s="21">
        <v>0</v>
      </c>
      <c r="AC52" s="22">
        <v>833.33</v>
      </c>
      <c r="AD52" s="21">
        <v>0</v>
      </c>
      <c r="AE52" s="22">
        <v>833.33</v>
      </c>
      <c r="AF52" s="21">
        <v>0</v>
      </c>
      <c r="AG52" s="22">
        <v>833.33</v>
      </c>
      <c r="AH52" s="21">
        <v>0</v>
      </c>
      <c r="AI52" s="22">
        <v>833.33</v>
      </c>
      <c r="AJ52" s="23">
        <v>6921</v>
      </c>
      <c r="AK52" s="23">
        <v>9999.9599999999991</v>
      </c>
      <c r="AL52" s="23">
        <v>3078.96</v>
      </c>
      <c r="AM52" s="24">
        <v>0.30789723158892601</v>
      </c>
      <c r="AN52" s="23">
        <v>9999.9599999999991</v>
      </c>
      <c r="AO52" s="23">
        <v>3078.96</v>
      </c>
      <c r="AP52" s="25">
        <v>0.30789723158892601</v>
      </c>
    </row>
    <row r="53" spans="1:42" hidden="1" x14ac:dyDescent="0.45">
      <c r="A53" s="3"/>
      <c r="B53" s="20" t="s">
        <v>215</v>
      </c>
      <c r="C53" s="207" t="s">
        <v>216</v>
      </c>
      <c r="D53" s="208"/>
      <c r="E53" s="205">
        <v>0</v>
      </c>
      <c r="F53" s="206"/>
      <c r="G53" s="209">
        <v>241.56</v>
      </c>
      <c r="H53" s="210"/>
      <c r="I53" s="21">
        <v>0</v>
      </c>
      <c r="J53" s="209">
        <v>241.56</v>
      </c>
      <c r="K53" s="211"/>
      <c r="L53" s="210"/>
      <c r="M53" s="21">
        <v>0</v>
      </c>
      <c r="N53" s="22">
        <v>241.56</v>
      </c>
      <c r="O53" s="21">
        <v>0</v>
      </c>
      <c r="P53" s="22">
        <v>241.56</v>
      </c>
      <c r="Q53" s="205">
        <v>0</v>
      </c>
      <c r="R53" s="206"/>
      <c r="S53" s="22">
        <v>241.56</v>
      </c>
      <c r="T53" s="205">
        <v>0</v>
      </c>
      <c r="U53" s="206"/>
      <c r="V53" s="22">
        <v>241.56</v>
      </c>
      <c r="W53" s="205">
        <v>0</v>
      </c>
      <c r="X53" s="206"/>
      <c r="Y53" s="22">
        <v>241.56</v>
      </c>
      <c r="Z53" s="21">
        <v>0</v>
      </c>
      <c r="AA53" s="22">
        <v>241.56</v>
      </c>
      <c r="AB53" s="21">
        <v>0</v>
      </c>
      <c r="AC53" s="22">
        <v>241.56</v>
      </c>
      <c r="AD53" s="21">
        <v>0</v>
      </c>
      <c r="AE53" s="22">
        <v>241.56</v>
      </c>
      <c r="AF53" s="21">
        <v>0</v>
      </c>
      <c r="AG53" s="22">
        <v>241.56</v>
      </c>
      <c r="AH53" s="21">
        <v>0</v>
      </c>
      <c r="AI53" s="22">
        <v>241.56</v>
      </c>
      <c r="AJ53" s="23">
        <v>0</v>
      </c>
      <c r="AK53" s="23">
        <v>2898.72</v>
      </c>
      <c r="AL53" s="23">
        <v>2898.72</v>
      </c>
      <c r="AM53" s="24">
        <v>1</v>
      </c>
      <c r="AN53" s="23">
        <v>2898.72</v>
      </c>
      <c r="AO53" s="23">
        <v>2898.72</v>
      </c>
      <c r="AP53" s="25">
        <v>1</v>
      </c>
    </row>
    <row r="54" spans="1:42" hidden="1" x14ac:dyDescent="0.45">
      <c r="A54" s="3"/>
      <c r="B54" s="20" t="s">
        <v>217</v>
      </c>
      <c r="C54" s="207" t="s">
        <v>218</v>
      </c>
      <c r="D54" s="208"/>
      <c r="E54" s="205">
        <v>234.22</v>
      </c>
      <c r="F54" s="206"/>
      <c r="G54" s="209">
        <v>1289.8800000000001</v>
      </c>
      <c r="H54" s="210"/>
      <c r="I54" s="21">
        <v>0</v>
      </c>
      <c r="J54" s="209">
        <v>1289.8800000000001</v>
      </c>
      <c r="K54" s="211"/>
      <c r="L54" s="210"/>
      <c r="M54" s="21">
        <v>0</v>
      </c>
      <c r="N54" s="22">
        <v>1289.8800000000001</v>
      </c>
      <c r="O54" s="21">
        <v>0</v>
      </c>
      <c r="P54" s="22">
        <v>1289.8800000000001</v>
      </c>
      <c r="Q54" s="205">
        <v>0</v>
      </c>
      <c r="R54" s="206"/>
      <c r="S54" s="22">
        <v>1289.8800000000001</v>
      </c>
      <c r="T54" s="205">
        <v>0</v>
      </c>
      <c r="U54" s="206"/>
      <c r="V54" s="22">
        <v>1289.8800000000001</v>
      </c>
      <c r="W54" s="205">
        <v>0</v>
      </c>
      <c r="X54" s="206"/>
      <c r="Y54" s="22">
        <v>1289.8800000000001</v>
      </c>
      <c r="Z54" s="21">
        <v>0</v>
      </c>
      <c r="AA54" s="22">
        <v>1289.8800000000001</v>
      </c>
      <c r="AB54" s="21">
        <v>0</v>
      </c>
      <c r="AC54" s="22">
        <v>1289.8800000000001</v>
      </c>
      <c r="AD54" s="21">
        <v>0</v>
      </c>
      <c r="AE54" s="22">
        <v>1289.8800000000001</v>
      </c>
      <c r="AF54" s="21">
        <v>0</v>
      </c>
      <c r="AG54" s="22">
        <v>1289.8800000000001</v>
      </c>
      <c r="AH54" s="21">
        <v>0</v>
      </c>
      <c r="AI54" s="22">
        <v>1289.8800000000001</v>
      </c>
      <c r="AJ54" s="23">
        <v>234.22</v>
      </c>
      <c r="AK54" s="23">
        <v>15478.56</v>
      </c>
      <c r="AL54" s="23">
        <v>15244.34</v>
      </c>
      <c r="AM54" s="24">
        <v>0.984868101425456</v>
      </c>
      <c r="AN54" s="23">
        <v>15478.56</v>
      </c>
      <c r="AO54" s="23">
        <v>15244.34</v>
      </c>
      <c r="AP54" s="25">
        <v>0.984868101425456</v>
      </c>
    </row>
    <row r="55" spans="1:42" hidden="1" x14ac:dyDescent="0.45">
      <c r="A55" s="3"/>
      <c r="B55" s="20" t="s">
        <v>219</v>
      </c>
      <c r="C55" s="207" t="s">
        <v>220</v>
      </c>
      <c r="D55" s="208"/>
      <c r="E55" s="205">
        <v>0</v>
      </c>
      <c r="F55" s="206"/>
      <c r="G55" s="209">
        <v>259.69</v>
      </c>
      <c r="H55" s="210"/>
      <c r="I55" s="21">
        <v>0</v>
      </c>
      <c r="J55" s="209">
        <v>259.69</v>
      </c>
      <c r="K55" s="211"/>
      <c r="L55" s="210"/>
      <c r="M55" s="21">
        <v>0</v>
      </c>
      <c r="N55" s="22">
        <v>259.69</v>
      </c>
      <c r="O55" s="21">
        <v>0</v>
      </c>
      <c r="P55" s="22">
        <v>259.69</v>
      </c>
      <c r="Q55" s="205">
        <v>0</v>
      </c>
      <c r="R55" s="206"/>
      <c r="S55" s="22">
        <v>259.69</v>
      </c>
      <c r="T55" s="205">
        <v>0</v>
      </c>
      <c r="U55" s="206"/>
      <c r="V55" s="22">
        <v>259.69</v>
      </c>
      <c r="W55" s="205">
        <v>0</v>
      </c>
      <c r="X55" s="206"/>
      <c r="Y55" s="22">
        <v>259.69</v>
      </c>
      <c r="Z55" s="21">
        <v>0</v>
      </c>
      <c r="AA55" s="22">
        <v>259.69</v>
      </c>
      <c r="AB55" s="21">
        <v>0</v>
      </c>
      <c r="AC55" s="22">
        <v>259.69</v>
      </c>
      <c r="AD55" s="21">
        <v>0</v>
      </c>
      <c r="AE55" s="22">
        <v>259.69</v>
      </c>
      <c r="AF55" s="21">
        <v>0</v>
      </c>
      <c r="AG55" s="22">
        <v>259.69</v>
      </c>
      <c r="AH55" s="21">
        <v>0</v>
      </c>
      <c r="AI55" s="22">
        <v>259.69</v>
      </c>
      <c r="AJ55" s="23">
        <v>0</v>
      </c>
      <c r="AK55" s="23">
        <v>3116.28</v>
      </c>
      <c r="AL55" s="23">
        <v>3116.28</v>
      </c>
      <c r="AM55" s="24">
        <v>1</v>
      </c>
      <c r="AN55" s="23">
        <v>3116.28</v>
      </c>
      <c r="AO55" s="23">
        <v>3116.28</v>
      </c>
      <c r="AP55" s="25">
        <v>1</v>
      </c>
    </row>
    <row r="56" spans="1:42" hidden="1" x14ac:dyDescent="0.45">
      <c r="A56" s="3"/>
      <c r="B56" s="20" t="s">
        <v>221</v>
      </c>
      <c r="C56" s="207" t="s">
        <v>222</v>
      </c>
      <c r="D56" s="208"/>
      <c r="E56" s="205">
        <v>0</v>
      </c>
      <c r="F56" s="206"/>
      <c r="G56" s="209">
        <v>98.46</v>
      </c>
      <c r="H56" s="210"/>
      <c r="I56" s="21">
        <v>0</v>
      </c>
      <c r="J56" s="209">
        <v>98.46</v>
      </c>
      <c r="K56" s="211"/>
      <c r="L56" s="210"/>
      <c r="M56" s="21">
        <v>0</v>
      </c>
      <c r="N56" s="22">
        <v>98.46</v>
      </c>
      <c r="O56" s="21">
        <v>0</v>
      </c>
      <c r="P56" s="22">
        <v>98.46</v>
      </c>
      <c r="Q56" s="205">
        <v>0</v>
      </c>
      <c r="R56" s="206"/>
      <c r="S56" s="22">
        <v>98.46</v>
      </c>
      <c r="T56" s="205">
        <v>0</v>
      </c>
      <c r="U56" s="206"/>
      <c r="V56" s="22">
        <v>98.46</v>
      </c>
      <c r="W56" s="205">
        <v>0</v>
      </c>
      <c r="X56" s="206"/>
      <c r="Y56" s="22">
        <v>98.46</v>
      </c>
      <c r="Z56" s="21">
        <v>0</v>
      </c>
      <c r="AA56" s="22">
        <v>98.46</v>
      </c>
      <c r="AB56" s="21">
        <v>0</v>
      </c>
      <c r="AC56" s="22">
        <v>98.46</v>
      </c>
      <c r="AD56" s="21">
        <v>0</v>
      </c>
      <c r="AE56" s="22">
        <v>98.46</v>
      </c>
      <c r="AF56" s="21">
        <v>0</v>
      </c>
      <c r="AG56" s="22">
        <v>98.46</v>
      </c>
      <c r="AH56" s="21">
        <v>0</v>
      </c>
      <c r="AI56" s="22">
        <v>98.46</v>
      </c>
      <c r="AJ56" s="23">
        <v>0</v>
      </c>
      <c r="AK56" s="23">
        <v>1181.52</v>
      </c>
      <c r="AL56" s="23">
        <v>1181.52</v>
      </c>
      <c r="AM56" s="24">
        <v>1</v>
      </c>
      <c r="AN56" s="23">
        <v>1181.52</v>
      </c>
      <c r="AO56" s="23">
        <v>1181.52</v>
      </c>
      <c r="AP56" s="25">
        <v>1</v>
      </c>
    </row>
    <row r="57" spans="1:42" hidden="1" x14ac:dyDescent="0.45">
      <c r="A57" s="3"/>
      <c r="B57" s="20" t="s">
        <v>223</v>
      </c>
      <c r="C57" s="207" t="s">
        <v>224</v>
      </c>
      <c r="D57" s="208"/>
      <c r="E57" s="205">
        <v>0</v>
      </c>
      <c r="F57" s="206"/>
      <c r="G57" s="209">
        <v>444.58</v>
      </c>
      <c r="H57" s="210"/>
      <c r="I57" s="21">
        <v>0</v>
      </c>
      <c r="J57" s="209">
        <v>444.58</v>
      </c>
      <c r="K57" s="211"/>
      <c r="L57" s="210"/>
      <c r="M57" s="21">
        <v>0</v>
      </c>
      <c r="N57" s="22">
        <v>444.58</v>
      </c>
      <c r="O57" s="21">
        <v>0</v>
      </c>
      <c r="P57" s="22">
        <v>444.58</v>
      </c>
      <c r="Q57" s="205">
        <v>0</v>
      </c>
      <c r="R57" s="206"/>
      <c r="S57" s="22">
        <v>444.58</v>
      </c>
      <c r="T57" s="205">
        <v>0</v>
      </c>
      <c r="U57" s="206"/>
      <c r="V57" s="22">
        <v>444.58</v>
      </c>
      <c r="W57" s="205">
        <v>0</v>
      </c>
      <c r="X57" s="206"/>
      <c r="Y57" s="22">
        <v>444.58</v>
      </c>
      <c r="Z57" s="21">
        <v>0</v>
      </c>
      <c r="AA57" s="22">
        <v>444.58</v>
      </c>
      <c r="AB57" s="21">
        <v>0</v>
      </c>
      <c r="AC57" s="22">
        <v>444.58</v>
      </c>
      <c r="AD57" s="21">
        <v>0</v>
      </c>
      <c r="AE57" s="22">
        <v>444.58</v>
      </c>
      <c r="AF57" s="21">
        <v>0</v>
      </c>
      <c r="AG57" s="22">
        <v>444.58</v>
      </c>
      <c r="AH57" s="21">
        <v>0</v>
      </c>
      <c r="AI57" s="22">
        <v>444.58</v>
      </c>
      <c r="AJ57" s="23">
        <v>0</v>
      </c>
      <c r="AK57" s="23">
        <v>5334.96</v>
      </c>
      <c r="AL57" s="23">
        <v>5334.96</v>
      </c>
      <c r="AM57" s="24">
        <v>1</v>
      </c>
      <c r="AN57" s="23">
        <v>5334.96</v>
      </c>
      <c r="AO57" s="23">
        <v>5334.96</v>
      </c>
      <c r="AP57" s="25">
        <v>1</v>
      </c>
    </row>
    <row r="58" spans="1:42" hidden="1" x14ac:dyDescent="0.45">
      <c r="A58" s="3"/>
      <c r="B58" s="20" t="s">
        <v>225</v>
      </c>
      <c r="C58" s="207" t="s">
        <v>226</v>
      </c>
      <c r="D58" s="208"/>
      <c r="E58" s="205">
        <v>1211.21</v>
      </c>
      <c r="F58" s="206"/>
      <c r="G58" s="209">
        <v>368.96</v>
      </c>
      <c r="H58" s="210"/>
      <c r="I58" s="21">
        <v>0</v>
      </c>
      <c r="J58" s="209">
        <v>368.96</v>
      </c>
      <c r="K58" s="211"/>
      <c r="L58" s="210"/>
      <c r="M58" s="21">
        <v>0</v>
      </c>
      <c r="N58" s="22">
        <v>368.96</v>
      </c>
      <c r="O58" s="21">
        <v>0</v>
      </c>
      <c r="P58" s="22">
        <v>368.96</v>
      </c>
      <c r="Q58" s="205">
        <v>0</v>
      </c>
      <c r="R58" s="206"/>
      <c r="S58" s="22">
        <v>368.96</v>
      </c>
      <c r="T58" s="205">
        <v>0</v>
      </c>
      <c r="U58" s="206"/>
      <c r="V58" s="22">
        <v>368.96</v>
      </c>
      <c r="W58" s="205">
        <v>0</v>
      </c>
      <c r="X58" s="206"/>
      <c r="Y58" s="22">
        <v>368.96</v>
      </c>
      <c r="Z58" s="21">
        <v>0</v>
      </c>
      <c r="AA58" s="22">
        <v>368.96</v>
      </c>
      <c r="AB58" s="21">
        <v>0</v>
      </c>
      <c r="AC58" s="22">
        <v>368.96</v>
      </c>
      <c r="AD58" s="21">
        <v>0</v>
      </c>
      <c r="AE58" s="22">
        <v>368.96</v>
      </c>
      <c r="AF58" s="21">
        <v>0</v>
      </c>
      <c r="AG58" s="22">
        <v>368.96</v>
      </c>
      <c r="AH58" s="21">
        <v>0</v>
      </c>
      <c r="AI58" s="22">
        <v>368.96</v>
      </c>
      <c r="AJ58" s="23">
        <v>1211.21</v>
      </c>
      <c r="AK58" s="23">
        <v>4427.5200000000004</v>
      </c>
      <c r="AL58" s="23">
        <v>3216.31</v>
      </c>
      <c r="AM58" s="24">
        <v>0.72643601835790705</v>
      </c>
      <c r="AN58" s="23">
        <v>4427.5200000000004</v>
      </c>
      <c r="AO58" s="23">
        <v>3216.31</v>
      </c>
      <c r="AP58" s="25">
        <v>0.72643601835790705</v>
      </c>
    </row>
    <row r="59" spans="1:42" hidden="1" x14ac:dyDescent="0.45">
      <c r="A59" s="3"/>
      <c r="B59" s="20" t="s">
        <v>227</v>
      </c>
      <c r="C59" s="207" t="s">
        <v>228</v>
      </c>
      <c r="D59" s="208"/>
      <c r="E59" s="205">
        <v>0</v>
      </c>
      <c r="F59" s="206"/>
      <c r="G59" s="209">
        <v>846.25</v>
      </c>
      <c r="H59" s="210"/>
      <c r="I59" s="21">
        <v>0</v>
      </c>
      <c r="J59" s="209">
        <v>846.25</v>
      </c>
      <c r="K59" s="211"/>
      <c r="L59" s="210"/>
      <c r="M59" s="21">
        <v>0</v>
      </c>
      <c r="N59" s="22">
        <v>846.25</v>
      </c>
      <c r="O59" s="21">
        <v>0</v>
      </c>
      <c r="P59" s="22">
        <v>846.25</v>
      </c>
      <c r="Q59" s="205">
        <v>0</v>
      </c>
      <c r="R59" s="206"/>
      <c r="S59" s="22">
        <v>846.25</v>
      </c>
      <c r="T59" s="205">
        <v>0</v>
      </c>
      <c r="U59" s="206"/>
      <c r="V59" s="22">
        <v>846.25</v>
      </c>
      <c r="W59" s="205">
        <v>0</v>
      </c>
      <c r="X59" s="206"/>
      <c r="Y59" s="22">
        <v>846.25</v>
      </c>
      <c r="Z59" s="21">
        <v>0</v>
      </c>
      <c r="AA59" s="22">
        <v>846.25</v>
      </c>
      <c r="AB59" s="21">
        <v>0</v>
      </c>
      <c r="AC59" s="22">
        <v>846.25</v>
      </c>
      <c r="AD59" s="21">
        <v>0</v>
      </c>
      <c r="AE59" s="22">
        <v>846.25</v>
      </c>
      <c r="AF59" s="21">
        <v>0</v>
      </c>
      <c r="AG59" s="22">
        <v>846.25</v>
      </c>
      <c r="AH59" s="21">
        <v>0</v>
      </c>
      <c r="AI59" s="22">
        <v>846.25</v>
      </c>
      <c r="AJ59" s="23">
        <v>0</v>
      </c>
      <c r="AK59" s="23">
        <v>10155</v>
      </c>
      <c r="AL59" s="23">
        <v>10155</v>
      </c>
      <c r="AM59" s="24">
        <v>1</v>
      </c>
      <c r="AN59" s="23">
        <v>10155</v>
      </c>
      <c r="AO59" s="23">
        <v>10155</v>
      </c>
      <c r="AP59" s="25">
        <v>1</v>
      </c>
    </row>
    <row r="60" spans="1:42" hidden="1" x14ac:dyDescent="0.45">
      <c r="A60" s="3"/>
      <c r="B60" s="20" t="s">
        <v>229</v>
      </c>
      <c r="C60" s="207" t="s">
        <v>230</v>
      </c>
      <c r="D60" s="208"/>
      <c r="E60" s="205">
        <v>0</v>
      </c>
      <c r="F60" s="206"/>
      <c r="G60" s="209">
        <v>3666.67</v>
      </c>
      <c r="H60" s="210"/>
      <c r="I60" s="21">
        <v>0</v>
      </c>
      <c r="J60" s="209">
        <v>3666.67</v>
      </c>
      <c r="K60" s="211"/>
      <c r="L60" s="210"/>
      <c r="M60" s="21">
        <v>0</v>
      </c>
      <c r="N60" s="22">
        <v>3666.67</v>
      </c>
      <c r="O60" s="21">
        <v>0</v>
      </c>
      <c r="P60" s="22">
        <v>3666.67</v>
      </c>
      <c r="Q60" s="205">
        <v>0</v>
      </c>
      <c r="R60" s="206"/>
      <c r="S60" s="22">
        <v>3666.67</v>
      </c>
      <c r="T60" s="205">
        <v>0</v>
      </c>
      <c r="U60" s="206"/>
      <c r="V60" s="22">
        <v>3666.67</v>
      </c>
      <c r="W60" s="205">
        <v>0</v>
      </c>
      <c r="X60" s="206"/>
      <c r="Y60" s="22">
        <v>3666.67</v>
      </c>
      <c r="Z60" s="21">
        <v>0</v>
      </c>
      <c r="AA60" s="22">
        <v>3666.67</v>
      </c>
      <c r="AB60" s="21">
        <v>0</v>
      </c>
      <c r="AC60" s="22">
        <v>3666.67</v>
      </c>
      <c r="AD60" s="21">
        <v>0</v>
      </c>
      <c r="AE60" s="22">
        <v>3666.67</v>
      </c>
      <c r="AF60" s="21">
        <v>0</v>
      </c>
      <c r="AG60" s="22">
        <v>3666.67</v>
      </c>
      <c r="AH60" s="21">
        <v>0</v>
      </c>
      <c r="AI60" s="22">
        <v>3666.67</v>
      </c>
      <c r="AJ60" s="23">
        <v>0</v>
      </c>
      <c r="AK60" s="23">
        <v>44000.04</v>
      </c>
      <c r="AL60" s="23">
        <v>44000.04</v>
      </c>
      <c r="AM60" s="24">
        <v>1</v>
      </c>
      <c r="AN60" s="23">
        <v>44000.04</v>
      </c>
      <c r="AO60" s="23">
        <v>44000.04</v>
      </c>
      <c r="AP60" s="25">
        <v>1</v>
      </c>
    </row>
    <row r="61" spans="1:42" x14ac:dyDescent="0.45">
      <c r="A61" s="3"/>
      <c r="B61" s="148" t="s">
        <v>28</v>
      </c>
      <c r="C61" s="204"/>
      <c r="D61" s="149"/>
      <c r="E61" s="150">
        <v>7226.43</v>
      </c>
      <c r="F61" s="151"/>
      <c r="G61" s="152">
        <v>8049.38</v>
      </c>
      <c r="H61" s="154"/>
      <c r="I61" s="26">
        <v>1140</v>
      </c>
      <c r="J61" s="152">
        <v>8049.38</v>
      </c>
      <c r="K61" s="153"/>
      <c r="L61" s="154"/>
      <c r="M61" s="26">
        <v>0</v>
      </c>
      <c r="N61" s="27">
        <v>8049.38</v>
      </c>
      <c r="O61" s="26">
        <v>0</v>
      </c>
      <c r="P61" s="27">
        <v>8049.38</v>
      </c>
      <c r="Q61" s="150">
        <v>0</v>
      </c>
      <c r="R61" s="151"/>
      <c r="S61" s="27">
        <v>8049.38</v>
      </c>
      <c r="T61" s="150">
        <v>0</v>
      </c>
      <c r="U61" s="151"/>
      <c r="V61" s="27">
        <v>8049.38</v>
      </c>
      <c r="W61" s="150">
        <v>0</v>
      </c>
      <c r="X61" s="151"/>
      <c r="Y61" s="27">
        <v>8049.38</v>
      </c>
      <c r="Z61" s="26">
        <v>0</v>
      </c>
      <c r="AA61" s="27">
        <v>8049.38</v>
      </c>
      <c r="AB61" s="26">
        <v>0</v>
      </c>
      <c r="AC61" s="27">
        <v>8049.38</v>
      </c>
      <c r="AD61" s="26">
        <v>0</v>
      </c>
      <c r="AE61" s="27">
        <v>8049.38</v>
      </c>
      <c r="AF61" s="26">
        <v>0</v>
      </c>
      <c r="AG61" s="27">
        <v>8049.38</v>
      </c>
      <c r="AH61" s="26">
        <v>0</v>
      </c>
      <c r="AI61" s="27">
        <v>8049.38</v>
      </c>
      <c r="AJ61" s="15">
        <v>8366.43</v>
      </c>
      <c r="AK61" s="15">
        <v>96592.56</v>
      </c>
      <c r="AL61" s="15">
        <v>88226.13</v>
      </c>
      <c r="AM61" s="14">
        <v>0.91338432276771597</v>
      </c>
      <c r="AN61" s="15">
        <v>96592.56</v>
      </c>
      <c r="AO61" s="15">
        <v>88226.13</v>
      </c>
      <c r="AP61" s="28">
        <v>0.91338432276771597</v>
      </c>
    </row>
    <row r="62" spans="1:42" hidden="1" x14ac:dyDescent="0.45">
      <c r="A62" s="3"/>
      <c r="B62" s="20" t="s">
        <v>231</v>
      </c>
      <c r="C62" s="207" t="s">
        <v>232</v>
      </c>
      <c r="D62" s="208"/>
      <c r="E62" s="205">
        <v>0</v>
      </c>
      <c r="F62" s="206"/>
      <c r="G62" s="209">
        <v>16429.75</v>
      </c>
      <c r="H62" s="210"/>
      <c r="I62" s="21">
        <v>0</v>
      </c>
      <c r="J62" s="209">
        <v>16429.75</v>
      </c>
      <c r="K62" s="211"/>
      <c r="L62" s="210"/>
      <c r="M62" s="21">
        <v>0</v>
      </c>
      <c r="N62" s="22">
        <v>16429.75</v>
      </c>
      <c r="O62" s="21">
        <v>0</v>
      </c>
      <c r="P62" s="22">
        <v>16429.75</v>
      </c>
      <c r="Q62" s="205">
        <v>0</v>
      </c>
      <c r="R62" s="206"/>
      <c r="S62" s="22">
        <v>16429.75</v>
      </c>
      <c r="T62" s="205">
        <v>0</v>
      </c>
      <c r="U62" s="206"/>
      <c r="V62" s="22">
        <v>16429.75</v>
      </c>
      <c r="W62" s="205">
        <v>0</v>
      </c>
      <c r="X62" s="206"/>
      <c r="Y62" s="22">
        <v>16429.75</v>
      </c>
      <c r="Z62" s="21">
        <v>0</v>
      </c>
      <c r="AA62" s="22">
        <v>16429.75</v>
      </c>
      <c r="AB62" s="21">
        <v>0</v>
      </c>
      <c r="AC62" s="22">
        <v>16429.75</v>
      </c>
      <c r="AD62" s="21">
        <v>0</v>
      </c>
      <c r="AE62" s="22">
        <v>16429.75</v>
      </c>
      <c r="AF62" s="21">
        <v>0</v>
      </c>
      <c r="AG62" s="22">
        <v>16429.75</v>
      </c>
      <c r="AH62" s="21">
        <v>0</v>
      </c>
      <c r="AI62" s="22">
        <v>16429.75</v>
      </c>
      <c r="AJ62" s="23">
        <v>0</v>
      </c>
      <c r="AK62" s="23">
        <v>197157</v>
      </c>
      <c r="AL62" s="23">
        <v>197157</v>
      </c>
      <c r="AM62" s="24">
        <v>1</v>
      </c>
      <c r="AN62" s="23">
        <v>197157</v>
      </c>
      <c r="AO62" s="23">
        <v>197157</v>
      </c>
      <c r="AP62" s="25">
        <v>1</v>
      </c>
    </row>
    <row r="63" spans="1:42" hidden="1" x14ac:dyDescent="0.45">
      <c r="A63" s="3"/>
      <c r="B63" s="20" t="s">
        <v>233</v>
      </c>
      <c r="C63" s="207" t="s">
        <v>234</v>
      </c>
      <c r="D63" s="208"/>
      <c r="E63" s="205">
        <v>0</v>
      </c>
      <c r="F63" s="206"/>
      <c r="G63" s="209">
        <v>100.44</v>
      </c>
      <c r="H63" s="210"/>
      <c r="I63" s="21">
        <v>0</v>
      </c>
      <c r="J63" s="209">
        <v>100.44</v>
      </c>
      <c r="K63" s="211"/>
      <c r="L63" s="210"/>
      <c r="M63" s="21">
        <v>0</v>
      </c>
      <c r="N63" s="22">
        <v>100.44</v>
      </c>
      <c r="O63" s="21">
        <v>0</v>
      </c>
      <c r="P63" s="22">
        <v>100.44</v>
      </c>
      <c r="Q63" s="205">
        <v>0</v>
      </c>
      <c r="R63" s="206"/>
      <c r="S63" s="22">
        <v>100.44</v>
      </c>
      <c r="T63" s="205">
        <v>0</v>
      </c>
      <c r="U63" s="206"/>
      <c r="V63" s="22">
        <v>100.44</v>
      </c>
      <c r="W63" s="205">
        <v>0</v>
      </c>
      <c r="X63" s="206"/>
      <c r="Y63" s="22">
        <v>100.44</v>
      </c>
      <c r="Z63" s="21">
        <v>0</v>
      </c>
      <c r="AA63" s="22">
        <v>100.44</v>
      </c>
      <c r="AB63" s="21">
        <v>0</v>
      </c>
      <c r="AC63" s="22">
        <v>100.44</v>
      </c>
      <c r="AD63" s="21">
        <v>0</v>
      </c>
      <c r="AE63" s="22">
        <v>100.44</v>
      </c>
      <c r="AF63" s="21">
        <v>0</v>
      </c>
      <c r="AG63" s="22">
        <v>100.44</v>
      </c>
      <c r="AH63" s="21">
        <v>0</v>
      </c>
      <c r="AI63" s="22">
        <v>100.44</v>
      </c>
      <c r="AJ63" s="23">
        <v>0</v>
      </c>
      <c r="AK63" s="23">
        <v>1205.28</v>
      </c>
      <c r="AL63" s="23">
        <v>1205.28</v>
      </c>
      <c r="AM63" s="24">
        <v>1</v>
      </c>
      <c r="AN63" s="23">
        <v>1205.28</v>
      </c>
      <c r="AO63" s="23">
        <v>1205.28</v>
      </c>
      <c r="AP63" s="25">
        <v>1</v>
      </c>
    </row>
    <row r="64" spans="1:42" hidden="1" x14ac:dyDescent="0.45">
      <c r="A64" s="3"/>
      <c r="B64" s="20" t="s">
        <v>235</v>
      </c>
      <c r="C64" s="207" t="s">
        <v>236</v>
      </c>
      <c r="D64" s="208"/>
      <c r="E64" s="205">
        <v>0</v>
      </c>
      <c r="F64" s="206"/>
      <c r="G64" s="209">
        <v>359.88</v>
      </c>
      <c r="H64" s="210"/>
      <c r="I64" s="21">
        <v>0</v>
      </c>
      <c r="J64" s="209">
        <v>359.88</v>
      </c>
      <c r="K64" s="211"/>
      <c r="L64" s="210"/>
      <c r="M64" s="21">
        <v>0</v>
      </c>
      <c r="N64" s="22">
        <v>359.88</v>
      </c>
      <c r="O64" s="21">
        <v>0</v>
      </c>
      <c r="P64" s="22">
        <v>359.88</v>
      </c>
      <c r="Q64" s="205">
        <v>0</v>
      </c>
      <c r="R64" s="206"/>
      <c r="S64" s="22">
        <v>359.88</v>
      </c>
      <c r="T64" s="205">
        <v>0</v>
      </c>
      <c r="U64" s="206"/>
      <c r="V64" s="22">
        <v>359.88</v>
      </c>
      <c r="W64" s="205">
        <v>0</v>
      </c>
      <c r="X64" s="206"/>
      <c r="Y64" s="22">
        <v>359.88</v>
      </c>
      <c r="Z64" s="21">
        <v>0</v>
      </c>
      <c r="AA64" s="22">
        <v>359.88</v>
      </c>
      <c r="AB64" s="21">
        <v>0</v>
      </c>
      <c r="AC64" s="22">
        <v>359.88</v>
      </c>
      <c r="AD64" s="21">
        <v>0</v>
      </c>
      <c r="AE64" s="22">
        <v>359.88</v>
      </c>
      <c r="AF64" s="21">
        <v>0</v>
      </c>
      <c r="AG64" s="22">
        <v>359.88</v>
      </c>
      <c r="AH64" s="21">
        <v>0</v>
      </c>
      <c r="AI64" s="22">
        <v>359.88</v>
      </c>
      <c r="AJ64" s="23">
        <v>0</v>
      </c>
      <c r="AK64" s="23">
        <v>4318.5600000000004</v>
      </c>
      <c r="AL64" s="23">
        <v>4318.5600000000004</v>
      </c>
      <c r="AM64" s="24">
        <v>1</v>
      </c>
      <c r="AN64" s="23">
        <v>4318.5600000000004</v>
      </c>
      <c r="AO64" s="23">
        <v>4318.5600000000004</v>
      </c>
      <c r="AP64" s="25">
        <v>1</v>
      </c>
    </row>
    <row r="65" spans="1:42" hidden="1" x14ac:dyDescent="0.45">
      <c r="A65" s="3"/>
      <c r="B65" s="20" t="s">
        <v>237</v>
      </c>
      <c r="C65" s="207" t="s">
        <v>238</v>
      </c>
      <c r="D65" s="208"/>
      <c r="E65" s="205">
        <v>29.21</v>
      </c>
      <c r="F65" s="206"/>
      <c r="G65" s="209">
        <v>515</v>
      </c>
      <c r="H65" s="210"/>
      <c r="I65" s="21">
        <v>276</v>
      </c>
      <c r="J65" s="209">
        <v>515</v>
      </c>
      <c r="K65" s="211"/>
      <c r="L65" s="210"/>
      <c r="M65" s="21">
        <v>0</v>
      </c>
      <c r="N65" s="22">
        <v>515</v>
      </c>
      <c r="O65" s="21">
        <v>0</v>
      </c>
      <c r="P65" s="22">
        <v>515</v>
      </c>
      <c r="Q65" s="205">
        <v>0</v>
      </c>
      <c r="R65" s="206"/>
      <c r="S65" s="22">
        <v>515</v>
      </c>
      <c r="T65" s="205">
        <v>0</v>
      </c>
      <c r="U65" s="206"/>
      <c r="V65" s="22">
        <v>515</v>
      </c>
      <c r="W65" s="205">
        <v>0</v>
      </c>
      <c r="X65" s="206"/>
      <c r="Y65" s="22">
        <v>515</v>
      </c>
      <c r="Z65" s="21">
        <v>0</v>
      </c>
      <c r="AA65" s="22">
        <v>515</v>
      </c>
      <c r="AB65" s="21">
        <v>0</v>
      </c>
      <c r="AC65" s="22">
        <v>515</v>
      </c>
      <c r="AD65" s="21">
        <v>0</v>
      </c>
      <c r="AE65" s="22">
        <v>515</v>
      </c>
      <c r="AF65" s="21">
        <v>0</v>
      </c>
      <c r="AG65" s="22">
        <v>515</v>
      </c>
      <c r="AH65" s="21">
        <v>0</v>
      </c>
      <c r="AI65" s="22">
        <v>515</v>
      </c>
      <c r="AJ65" s="23">
        <v>305.20999999999998</v>
      </c>
      <c r="AK65" s="23">
        <v>6180</v>
      </c>
      <c r="AL65" s="23">
        <v>5874.79</v>
      </c>
      <c r="AM65" s="24">
        <v>0.950613268608414</v>
      </c>
      <c r="AN65" s="23">
        <v>6180</v>
      </c>
      <c r="AO65" s="23">
        <v>5874.79</v>
      </c>
      <c r="AP65" s="25">
        <v>0.950613268608414</v>
      </c>
    </row>
    <row r="66" spans="1:42" hidden="1" x14ac:dyDescent="0.45">
      <c r="A66" s="3"/>
      <c r="B66" s="20" t="s">
        <v>239</v>
      </c>
      <c r="C66" s="207" t="s">
        <v>240</v>
      </c>
      <c r="D66" s="208"/>
      <c r="E66" s="205">
        <v>8626</v>
      </c>
      <c r="F66" s="206"/>
      <c r="G66" s="209">
        <v>1370.93</v>
      </c>
      <c r="H66" s="210"/>
      <c r="I66" s="21">
        <v>0</v>
      </c>
      <c r="J66" s="209">
        <v>1370.93</v>
      </c>
      <c r="K66" s="211"/>
      <c r="L66" s="210"/>
      <c r="M66" s="21">
        <v>0</v>
      </c>
      <c r="N66" s="22">
        <v>1370.93</v>
      </c>
      <c r="O66" s="21">
        <v>0</v>
      </c>
      <c r="P66" s="22">
        <v>1370.93</v>
      </c>
      <c r="Q66" s="205">
        <v>0</v>
      </c>
      <c r="R66" s="206"/>
      <c r="S66" s="22">
        <v>1370.93</v>
      </c>
      <c r="T66" s="205">
        <v>0</v>
      </c>
      <c r="U66" s="206"/>
      <c r="V66" s="22">
        <v>1370.93</v>
      </c>
      <c r="W66" s="205">
        <v>0</v>
      </c>
      <c r="X66" s="206"/>
      <c r="Y66" s="22">
        <v>1370.93</v>
      </c>
      <c r="Z66" s="21">
        <v>0</v>
      </c>
      <c r="AA66" s="22">
        <v>1370.93</v>
      </c>
      <c r="AB66" s="21">
        <v>0</v>
      </c>
      <c r="AC66" s="22">
        <v>1370.93</v>
      </c>
      <c r="AD66" s="21">
        <v>0</v>
      </c>
      <c r="AE66" s="22">
        <v>1370.93</v>
      </c>
      <c r="AF66" s="21">
        <v>0</v>
      </c>
      <c r="AG66" s="22">
        <v>1370.93</v>
      </c>
      <c r="AH66" s="21">
        <v>0</v>
      </c>
      <c r="AI66" s="22">
        <v>1370.93</v>
      </c>
      <c r="AJ66" s="23">
        <v>8626</v>
      </c>
      <c r="AK66" s="23">
        <v>16451.16</v>
      </c>
      <c r="AL66" s="23">
        <v>7825.16</v>
      </c>
      <c r="AM66" s="24">
        <v>0.47566007503422297</v>
      </c>
      <c r="AN66" s="23">
        <v>16451.16</v>
      </c>
      <c r="AO66" s="23">
        <v>7825.16</v>
      </c>
      <c r="AP66" s="25">
        <v>0.47566007503422297</v>
      </c>
    </row>
    <row r="67" spans="1:42" hidden="1" x14ac:dyDescent="0.45">
      <c r="A67" s="3"/>
      <c r="B67" s="20" t="s">
        <v>241</v>
      </c>
      <c r="C67" s="207" t="s">
        <v>242</v>
      </c>
      <c r="D67" s="208"/>
      <c r="E67" s="205">
        <v>0</v>
      </c>
      <c r="F67" s="206"/>
      <c r="G67" s="209">
        <v>2033.33</v>
      </c>
      <c r="H67" s="210"/>
      <c r="I67" s="21">
        <v>0</v>
      </c>
      <c r="J67" s="209">
        <v>2033.33</v>
      </c>
      <c r="K67" s="211"/>
      <c r="L67" s="210"/>
      <c r="M67" s="21">
        <v>0</v>
      </c>
      <c r="N67" s="22">
        <v>2033.33</v>
      </c>
      <c r="O67" s="21">
        <v>0</v>
      </c>
      <c r="P67" s="22">
        <v>2033.33</v>
      </c>
      <c r="Q67" s="205">
        <v>0</v>
      </c>
      <c r="R67" s="206"/>
      <c r="S67" s="22">
        <v>2033.33</v>
      </c>
      <c r="T67" s="205">
        <v>0</v>
      </c>
      <c r="U67" s="206"/>
      <c r="V67" s="22">
        <v>2033.33</v>
      </c>
      <c r="W67" s="205">
        <v>0</v>
      </c>
      <c r="X67" s="206"/>
      <c r="Y67" s="22">
        <v>2033.33</v>
      </c>
      <c r="Z67" s="21">
        <v>0</v>
      </c>
      <c r="AA67" s="22">
        <v>2033.33</v>
      </c>
      <c r="AB67" s="21">
        <v>0</v>
      </c>
      <c r="AC67" s="22">
        <v>2033.33</v>
      </c>
      <c r="AD67" s="21">
        <v>0</v>
      </c>
      <c r="AE67" s="22">
        <v>2033.33</v>
      </c>
      <c r="AF67" s="21">
        <v>0</v>
      </c>
      <c r="AG67" s="22">
        <v>2033.33</v>
      </c>
      <c r="AH67" s="21">
        <v>0</v>
      </c>
      <c r="AI67" s="22">
        <v>2033.33</v>
      </c>
      <c r="AJ67" s="23">
        <v>0</v>
      </c>
      <c r="AK67" s="23">
        <v>24399.96</v>
      </c>
      <c r="AL67" s="23">
        <v>24399.96</v>
      </c>
      <c r="AM67" s="24">
        <v>1</v>
      </c>
      <c r="AN67" s="23">
        <v>24399.96</v>
      </c>
      <c r="AO67" s="23">
        <v>24399.96</v>
      </c>
      <c r="AP67" s="25">
        <v>1</v>
      </c>
    </row>
    <row r="68" spans="1:42" hidden="1" x14ac:dyDescent="0.45">
      <c r="A68" s="3"/>
      <c r="B68" s="20" t="s">
        <v>243</v>
      </c>
      <c r="C68" s="207" t="s">
        <v>244</v>
      </c>
      <c r="D68" s="208"/>
      <c r="E68" s="205">
        <v>1159.17</v>
      </c>
      <c r="F68" s="206"/>
      <c r="G68" s="209">
        <v>1719.83</v>
      </c>
      <c r="H68" s="210"/>
      <c r="I68" s="21">
        <v>559.86</v>
      </c>
      <c r="J68" s="209">
        <v>1719.83</v>
      </c>
      <c r="K68" s="211"/>
      <c r="L68" s="210"/>
      <c r="M68" s="21">
        <v>0</v>
      </c>
      <c r="N68" s="22">
        <v>1719.83</v>
      </c>
      <c r="O68" s="21">
        <v>0</v>
      </c>
      <c r="P68" s="22">
        <v>1719.83</v>
      </c>
      <c r="Q68" s="205">
        <v>0</v>
      </c>
      <c r="R68" s="206"/>
      <c r="S68" s="22">
        <v>1719.83</v>
      </c>
      <c r="T68" s="205">
        <v>0</v>
      </c>
      <c r="U68" s="206"/>
      <c r="V68" s="22">
        <v>1719.83</v>
      </c>
      <c r="W68" s="205">
        <v>0</v>
      </c>
      <c r="X68" s="206"/>
      <c r="Y68" s="22">
        <v>1719.83</v>
      </c>
      <c r="Z68" s="21">
        <v>0</v>
      </c>
      <c r="AA68" s="22">
        <v>1719.83</v>
      </c>
      <c r="AB68" s="21">
        <v>0</v>
      </c>
      <c r="AC68" s="22">
        <v>1719.83</v>
      </c>
      <c r="AD68" s="21">
        <v>0</v>
      </c>
      <c r="AE68" s="22">
        <v>1719.83</v>
      </c>
      <c r="AF68" s="21">
        <v>0</v>
      </c>
      <c r="AG68" s="22">
        <v>1719.83</v>
      </c>
      <c r="AH68" s="21">
        <v>0</v>
      </c>
      <c r="AI68" s="22">
        <v>1719.83</v>
      </c>
      <c r="AJ68" s="23">
        <v>1719.03</v>
      </c>
      <c r="AK68" s="23">
        <v>20637.96</v>
      </c>
      <c r="AL68" s="23">
        <v>18918.93</v>
      </c>
      <c r="AM68" s="24">
        <v>0.91670543018786799</v>
      </c>
      <c r="AN68" s="23">
        <v>20637.96</v>
      </c>
      <c r="AO68" s="23">
        <v>18918.93</v>
      </c>
      <c r="AP68" s="25">
        <v>0.91670543018786799</v>
      </c>
    </row>
    <row r="69" spans="1:42" hidden="1" x14ac:dyDescent="0.45">
      <c r="A69" s="3"/>
      <c r="B69" s="20" t="s">
        <v>245</v>
      </c>
      <c r="C69" s="207" t="s">
        <v>246</v>
      </c>
      <c r="D69" s="208"/>
      <c r="E69" s="205">
        <v>0</v>
      </c>
      <c r="F69" s="206"/>
      <c r="G69" s="209">
        <v>170.83</v>
      </c>
      <c r="H69" s="210"/>
      <c r="I69" s="21">
        <v>0</v>
      </c>
      <c r="J69" s="209">
        <v>170.83</v>
      </c>
      <c r="K69" s="211"/>
      <c r="L69" s="210"/>
      <c r="M69" s="21">
        <v>0</v>
      </c>
      <c r="N69" s="22">
        <v>170.83</v>
      </c>
      <c r="O69" s="21">
        <v>0</v>
      </c>
      <c r="P69" s="22">
        <v>170.83</v>
      </c>
      <c r="Q69" s="205">
        <v>0</v>
      </c>
      <c r="R69" s="206"/>
      <c r="S69" s="22">
        <v>170.83</v>
      </c>
      <c r="T69" s="205">
        <v>0</v>
      </c>
      <c r="U69" s="206"/>
      <c r="V69" s="22">
        <v>170.83</v>
      </c>
      <c r="W69" s="205">
        <v>0</v>
      </c>
      <c r="X69" s="206"/>
      <c r="Y69" s="22">
        <v>170.83</v>
      </c>
      <c r="Z69" s="21">
        <v>0</v>
      </c>
      <c r="AA69" s="22">
        <v>170.83</v>
      </c>
      <c r="AB69" s="21">
        <v>0</v>
      </c>
      <c r="AC69" s="22">
        <v>170.83</v>
      </c>
      <c r="AD69" s="21">
        <v>0</v>
      </c>
      <c r="AE69" s="22">
        <v>170.83</v>
      </c>
      <c r="AF69" s="21">
        <v>0</v>
      </c>
      <c r="AG69" s="22">
        <v>170.83</v>
      </c>
      <c r="AH69" s="21">
        <v>0</v>
      </c>
      <c r="AI69" s="22">
        <v>170.83</v>
      </c>
      <c r="AJ69" s="23">
        <v>0</v>
      </c>
      <c r="AK69" s="23">
        <v>2049.96</v>
      </c>
      <c r="AL69" s="23">
        <v>2049.96</v>
      </c>
      <c r="AM69" s="24">
        <v>1</v>
      </c>
      <c r="AN69" s="23">
        <v>2049.96</v>
      </c>
      <c r="AO69" s="23">
        <v>2049.96</v>
      </c>
      <c r="AP69" s="25">
        <v>1</v>
      </c>
    </row>
    <row r="70" spans="1:42" hidden="1" x14ac:dyDescent="0.45">
      <c r="A70" s="3"/>
      <c r="B70" s="20" t="s">
        <v>247</v>
      </c>
      <c r="C70" s="207" t="s">
        <v>248</v>
      </c>
      <c r="D70" s="208"/>
      <c r="E70" s="205">
        <v>8700</v>
      </c>
      <c r="F70" s="206"/>
      <c r="G70" s="209">
        <v>8700</v>
      </c>
      <c r="H70" s="210"/>
      <c r="I70" s="21">
        <v>0</v>
      </c>
      <c r="J70" s="209">
        <v>8700</v>
      </c>
      <c r="K70" s="211"/>
      <c r="L70" s="210"/>
      <c r="M70" s="21">
        <v>0</v>
      </c>
      <c r="N70" s="22">
        <v>8700</v>
      </c>
      <c r="O70" s="21">
        <v>0</v>
      </c>
      <c r="P70" s="22">
        <v>8700</v>
      </c>
      <c r="Q70" s="205">
        <v>0</v>
      </c>
      <c r="R70" s="206"/>
      <c r="S70" s="22">
        <v>8700</v>
      </c>
      <c r="T70" s="205">
        <v>0</v>
      </c>
      <c r="U70" s="206"/>
      <c r="V70" s="22">
        <v>8700</v>
      </c>
      <c r="W70" s="205">
        <v>0</v>
      </c>
      <c r="X70" s="206"/>
      <c r="Y70" s="22">
        <v>8700</v>
      </c>
      <c r="Z70" s="21">
        <v>0</v>
      </c>
      <c r="AA70" s="22">
        <v>8700</v>
      </c>
      <c r="AB70" s="21">
        <v>0</v>
      </c>
      <c r="AC70" s="22">
        <v>8700</v>
      </c>
      <c r="AD70" s="21">
        <v>0</v>
      </c>
      <c r="AE70" s="22">
        <v>8700</v>
      </c>
      <c r="AF70" s="21">
        <v>0</v>
      </c>
      <c r="AG70" s="22">
        <v>8700</v>
      </c>
      <c r="AH70" s="21">
        <v>0</v>
      </c>
      <c r="AI70" s="22">
        <v>8700</v>
      </c>
      <c r="AJ70" s="23">
        <v>8700</v>
      </c>
      <c r="AK70" s="23">
        <v>104400</v>
      </c>
      <c r="AL70" s="23">
        <v>95700</v>
      </c>
      <c r="AM70" s="24">
        <v>0.91666666666666696</v>
      </c>
      <c r="AN70" s="23">
        <v>104400</v>
      </c>
      <c r="AO70" s="23">
        <v>95700</v>
      </c>
      <c r="AP70" s="25">
        <v>0.91666666666666696</v>
      </c>
    </row>
    <row r="71" spans="1:42" hidden="1" x14ac:dyDescent="0.45">
      <c r="A71" s="3"/>
      <c r="B71" s="20" t="s">
        <v>249</v>
      </c>
      <c r="C71" s="207" t="s">
        <v>250</v>
      </c>
      <c r="D71" s="208"/>
      <c r="E71" s="205">
        <v>423</v>
      </c>
      <c r="F71" s="206"/>
      <c r="G71" s="209">
        <v>125</v>
      </c>
      <c r="H71" s="210"/>
      <c r="I71" s="21">
        <v>93.18</v>
      </c>
      <c r="J71" s="209">
        <v>125</v>
      </c>
      <c r="K71" s="211"/>
      <c r="L71" s="210"/>
      <c r="M71" s="21">
        <v>0</v>
      </c>
      <c r="N71" s="22">
        <v>125</v>
      </c>
      <c r="O71" s="21">
        <v>0</v>
      </c>
      <c r="P71" s="22">
        <v>125</v>
      </c>
      <c r="Q71" s="205">
        <v>0</v>
      </c>
      <c r="R71" s="206"/>
      <c r="S71" s="22">
        <v>125</v>
      </c>
      <c r="T71" s="205">
        <v>0</v>
      </c>
      <c r="U71" s="206"/>
      <c r="V71" s="22">
        <v>125</v>
      </c>
      <c r="W71" s="205">
        <v>0</v>
      </c>
      <c r="X71" s="206"/>
      <c r="Y71" s="22">
        <v>125</v>
      </c>
      <c r="Z71" s="21">
        <v>0</v>
      </c>
      <c r="AA71" s="22">
        <v>125</v>
      </c>
      <c r="AB71" s="21">
        <v>0</v>
      </c>
      <c r="AC71" s="22">
        <v>125</v>
      </c>
      <c r="AD71" s="21">
        <v>0</v>
      </c>
      <c r="AE71" s="22">
        <v>125</v>
      </c>
      <c r="AF71" s="21">
        <v>0</v>
      </c>
      <c r="AG71" s="22">
        <v>125</v>
      </c>
      <c r="AH71" s="21">
        <v>0</v>
      </c>
      <c r="AI71" s="22">
        <v>125</v>
      </c>
      <c r="AJ71" s="23">
        <v>516.17999999999995</v>
      </c>
      <c r="AK71" s="23">
        <v>1500</v>
      </c>
      <c r="AL71" s="23">
        <v>983.82</v>
      </c>
      <c r="AM71" s="24">
        <v>0.65588000000000002</v>
      </c>
      <c r="AN71" s="23">
        <v>1500</v>
      </c>
      <c r="AO71" s="23">
        <v>983.82</v>
      </c>
      <c r="AP71" s="25">
        <v>0.65588000000000002</v>
      </c>
    </row>
    <row r="72" spans="1:42" hidden="1" x14ac:dyDescent="0.45">
      <c r="A72" s="3"/>
      <c r="B72" s="20" t="s">
        <v>251</v>
      </c>
      <c r="C72" s="207" t="s">
        <v>252</v>
      </c>
      <c r="D72" s="208"/>
      <c r="E72" s="205">
        <v>0</v>
      </c>
      <c r="F72" s="206"/>
      <c r="G72" s="209">
        <v>214.22</v>
      </c>
      <c r="H72" s="210"/>
      <c r="I72" s="21">
        <v>0</v>
      </c>
      <c r="J72" s="209">
        <v>214.22</v>
      </c>
      <c r="K72" s="211"/>
      <c r="L72" s="210"/>
      <c r="M72" s="21">
        <v>0</v>
      </c>
      <c r="N72" s="22">
        <v>214.22</v>
      </c>
      <c r="O72" s="21">
        <v>0</v>
      </c>
      <c r="P72" s="22">
        <v>214.22</v>
      </c>
      <c r="Q72" s="205">
        <v>0</v>
      </c>
      <c r="R72" s="206"/>
      <c r="S72" s="22">
        <v>214.22</v>
      </c>
      <c r="T72" s="205">
        <v>0</v>
      </c>
      <c r="U72" s="206"/>
      <c r="V72" s="22">
        <v>214.22</v>
      </c>
      <c r="W72" s="205">
        <v>0</v>
      </c>
      <c r="X72" s="206"/>
      <c r="Y72" s="22">
        <v>214.22</v>
      </c>
      <c r="Z72" s="21">
        <v>0</v>
      </c>
      <c r="AA72" s="22">
        <v>214.22</v>
      </c>
      <c r="AB72" s="21">
        <v>0</v>
      </c>
      <c r="AC72" s="22">
        <v>214.22</v>
      </c>
      <c r="AD72" s="21">
        <v>0</v>
      </c>
      <c r="AE72" s="22">
        <v>214.22</v>
      </c>
      <c r="AF72" s="21">
        <v>0</v>
      </c>
      <c r="AG72" s="22">
        <v>214.22</v>
      </c>
      <c r="AH72" s="21">
        <v>0</v>
      </c>
      <c r="AI72" s="22">
        <v>214.22</v>
      </c>
      <c r="AJ72" s="23">
        <v>0</v>
      </c>
      <c r="AK72" s="23">
        <v>2570.64</v>
      </c>
      <c r="AL72" s="23">
        <v>2570.64</v>
      </c>
      <c r="AM72" s="24">
        <v>1</v>
      </c>
      <c r="AN72" s="23">
        <v>2570.64</v>
      </c>
      <c r="AO72" s="23">
        <v>2570.64</v>
      </c>
      <c r="AP72" s="25">
        <v>1</v>
      </c>
    </row>
    <row r="73" spans="1:42" hidden="1" x14ac:dyDescent="0.45">
      <c r="A73" s="3"/>
      <c r="B73" s="20" t="s">
        <v>253</v>
      </c>
      <c r="C73" s="207" t="s">
        <v>254</v>
      </c>
      <c r="D73" s="208"/>
      <c r="E73" s="205">
        <v>0</v>
      </c>
      <c r="F73" s="206"/>
      <c r="G73" s="209">
        <v>43</v>
      </c>
      <c r="H73" s="210"/>
      <c r="I73" s="21">
        <v>0</v>
      </c>
      <c r="J73" s="209">
        <v>43</v>
      </c>
      <c r="K73" s="211"/>
      <c r="L73" s="210"/>
      <c r="M73" s="21">
        <v>0</v>
      </c>
      <c r="N73" s="22">
        <v>43</v>
      </c>
      <c r="O73" s="21">
        <v>0</v>
      </c>
      <c r="P73" s="22">
        <v>43</v>
      </c>
      <c r="Q73" s="205">
        <v>0</v>
      </c>
      <c r="R73" s="206"/>
      <c r="S73" s="22">
        <v>43</v>
      </c>
      <c r="T73" s="205">
        <v>0</v>
      </c>
      <c r="U73" s="206"/>
      <c r="V73" s="22">
        <v>43</v>
      </c>
      <c r="W73" s="205">
        <v>0</v>
      </c>
      <c r="X73" s="206"/>
      <c r="Y73" s="22">
        <v>43</v>
      </c>
      <c r="Z73" s="21">
        <v>0</v>
      </c>
      <c r="AA73" s="22">
        <v>43</v>
      </c>
      <c r="AB73" s="21">
        <v>0</v>
      </c>
      <c r="AC73" s="22">
        <v>43</v>
      </c>
      <c r="AD73" s="21">
        <v>0</v>
      </c>
      <c r="AE73" s="22">
        <v>43</v>
      </c>
      <c r="AF73" s="21">
        <v>0</v>
      </c>
      <c r="AG73" s="22">
        <v>43</v>
      </c>
      <c r="AH73" s="21">
        <v>0</v>
      </c>
      <c r="AI73" s="22">
        <v>43</v>
      </c>
      <c r="AJ73" s="23">
        <v>0</v>
      </c>
      <c r="AK73" s="23">
        <v>516</v>
      </c>
      <c r="AL73" s="23">
        <v>516</v>
      </c>
      <c r="AM73" s="24">
        <v>1</v>
      </c>
      <c r="AN73" s="23">
        <v>516</v>
      </c>
      <c r="AO73" s="23">
        <v>516</v>
      </c>
      <c r="AP73" s="25">
        <v>1</v>
      </c>
    </row>
    <row r="74" spans="1:42" hidden="1" x14ac:dyDescent="0.45">
      <c r="A74" s="3"/>
      <c r="B74" s="20" t="s">
        <v>255</v>
      </c>
      <c r="C74" s="207" t="s">
        <v>256</v>
      </c>
      <c r="D74" s="208"/>
      <c r="E74" s="205">
        <v>5545</v>
      </c>
      <c r="F74" s="206"/>
      <c r="G74" s="209">
        <v>1613.33</v>
      </c>
      <c r="H74" s="210"/>
      <c r="I74" s="21">
        <v>420</v>
      </c>
      <c r="J74" s="209">
        <v>1613.33</v>
      </c>
      <c r="K74" s="211"/>
      <c r="L74" s="210"/>
      <c r="M74" s="21">
        <v>0</v>
      </c>
      <c r="N74" s="22">
        <v>1613.33</v>
      </c>
      <c r="O74" s="21">
        <v>0</v>
      </c>
      <c r="P74" s="22">
        <v>1613.33</v>
      </c>
      <c r="Q74" s="205">
        <v>0</v>
      </c>
      <c r="R74" s="206"/>
      <c r="S74" s="22">
        <v>1613.33</v>
      </c>
      <c r="T74" s="205">
        <v>0</v>
      </c>
      <c r="U74" s="206"/>
      <c r="V74" s="22">
        <v>1613.33</v>
      </c>
      <c r="W74" s="205">
        <v>0</v>
      </c>
      <c r="X74" s="206"/>
      <c r="Y74" s="22">
        <v>1613.33</v>
      </c>
      <c r="Z74" s="21">
        <v>0</v>
      </c>
      <c r="AA74" s="22">
        <v>1613.33</v>
      </c>
      <c r="AB74" s="21">
        <v>0</v>
      </c>
      <c r="AC74" s="22">
        <v>1613.33</v>
      </c>
      <c r="AD74" s="21">
        <v>0</v>
      </c>
      <c r="AE74" s="22">
        <v>1613.33</v>
      </c>
      <c r="AF74" s="21">
        <v>0</v>
      </c>
      <c r="AG74" s="22">
        <v>1613.33</v>
      </c>
      <c r="AH74" s="21">
        <v>0</v>
      </c>
      <c r="AI74" s="22">
        <v>1613.33</v>
      </c>
      <c r="AJ74" s="23">
        <v>5965</v>
      </c>
      <c r="AK74" s="23">
        <v>19359.96</v>
      </c>
      <c r="AL74" s="23">
        <v>13394.96</v>
      </c>
      <c r="AM74" s="24">
        <v>0.69188985927656899</v>
      </c>
      <c r="AN74" s="23">
        <v>19359.96</v>
      </c>
      <c r="AO74" s="23">
        <v>13394.96</v>
      </c>
      <c r="AP74" s="25">
        <v>0.69188985927656899</v>
      </c>
    </row>
    <row r="75" spans="1:42" hidden="1" x14ac:dyDescent="0.45">
      <c r="A75" s="3"/>
      <c r="B75" s="20" t="s">
        <v>257</v>
      </c>
      <c r="C75" s="207" t="s">
        <v>258</v>
      </c>
      <c r="D75" s="208"/>
      <c r="E75" s="205">
        <v>30</v>
      </c>
      <c r="F75" s="206"/>
      <c r="G75" s="209">
        <v>8.33</v>
      </c>
      <c r="H75" s="210"/>
      <c r="I75" s="21">
        <v>0</v>
      </c>
      <c r="J75" s="209">
        <v>8.33</v>
      </c>
      <c r="K75" s="211"/>
      <c r="L75" s="210"/>
      <c r="M75" s="21">
        <v>0</v>
      </c>
      <c r="N75" s="22">
        <v>8.33</v>
      </c>
      <c r="O75" s="21">
        <v>0</v>
      </c>
      <c r="P75" s="22">
        <v>8.33</v>
      </c>
      <c r="Q75" s="205">
        <v>0</v>
      </c>
      <c r="R75" s="206"/>
      <c r="S75" s="22">
        <v>8.33</v>
      </c>
      <c r="T75" s="205">
        <v>0</v>
      </c>
      <c r="U75" s="206"/>
      <c r="V75" s="22">
        <v>8.33</v>
      </c>
      <c r="W75" s="205">
        <v>0</v>
      </c>
      <c r="X75" s="206"/>
      <c r="Y75" s="22">
        <v>8.33</v>
      </c>
      <c r="Z75" s="21">
        <v>0</v>
      </c>
      <c r="AA75" s="22">
        <v>8.33</v>
      </c>
      <c r="AB75" s="21">
        <v>0</v>
      </c>
      <c r="AC75" s="22">
        <v>8.33</v>
      </c>
      <c r="AD75" s="21">
        <v>0</v>
      </c>
      <c r="AE75" s="22">
        <v>8.33</v>
      </c>
      <c r="AF75" s="21">
        <v>0</v>
      </c>
      <c r="AG75" s="22">
        <v>8.33</v>
      </c>
      <c r="AH75" s="21">
        <v>0</v>
      </c>
      <c r="AI75" s="22">
        <v>8.33</v>
      </c>
      <c r="AJ75" s="23">
        <v>30</v>
      </c>
      <c r="AK75" s="23">
        <v>99.96</v>
      </c>
      <c r="AL75" s="23">
        <v>69.959999999999994</v>
      </c>
      <c r="AM75" s="24">
        <v>0.699879951980792</v>
      </c>
      <c r="AN75" s="23">
        <v>99.96</v>
      </c>
      <c r="AO75" s="23">
        <v>69.959999999999994</v>
      </c>
      <c r="AP75" s="25">
        <v>0.699879951980792</v>
      </c>
    </row>
    <row r="76" spans="1:42" hidden="1" x14ac:dyDescent="0.45">
      <c r="A76" s="3"/>
      <c r="B76" s="20" t="s">
        <v>259</v>
      </c>
      <c r="C76" s="207" t="s">
        <v>260</v>
      </c>
      <c r="D76" s="208"/>
      <c r="E76" s="205">
        <v>560</v>
      </c>
      <c r="F76" s="206"/>
      <c r="G76" s="209">
        <v>420.91</v>
      </c>
      <c r="H76" s="210"/>
      <c r="I76" s="21">
        <v>0</v>
      </c>
      <c r="J76" s="209">
        <v>420.91</v>
      </c>
      <c r="K76" s="211"/>
      <c r="L76" s="210"/>
      <c r="M76" s="21">
        <v>0</v>
      </c>
      <c r="N76" s="22">
        <v>420.91</v>
      </c>
      <c r="O76" s="21">
        <v>0</v>
      </c>
      <c r="P76" s="22">
        <v>420.91</v>
      </c>
      <c r="Q76" s="205">
        <v>0</v>
      </c>
      <c r="R76" s="206"/>
      <c r="S76" s="22">
        <v>420.91</v>
      </c>
      <c r="T76" s="205">
        <v>0</v>
      </c>
      <c r="U76" s="206"/>
      <c r="V76" s="22">
        <v>420.91</v>
      </c>
      <c r="W76" s="205">
        <v>0</v>
      </c>
      <c r="X76" s="206"/>
      <c r="Y76" s="22">
        <v>420.91</v>
      </c>
      <c r="Z76" s="21">
        <v>0</v>
      </c>
      <c r="AA76" s="22">
        <v>420.91</v>
      </c>
      <c r="AB76" s="21">
        <v>0</v>
      </c>
      <c r="AC76" s="22">
        <v>420.91</v>
      </c>
      <c r="AD76" s="21">
        <v>0</v>
      </c>
      <c r="AE76" s="22">
        <v>420.91</v>
      </c>
      <c r="AF76" s="21">
        <v>0</v>
      </c>
      <c r="AG76" s="22">
        <v>420.91</v>
      </c>
      <c r="AH76" s="21">
        <v>0</v>
      </c>
      <c r="AI76" s="22">
        <v>420.91</v>
      </c>
      <c r="AJ76" s="23">
        <v>560</v>
      </c>
      <c r="AK76" s="23">
        <v>5050.92</v>
      </c>
      <c r="AL76" s="23">
        <v>4490.92</v>
      </c>
      <c r="AM76" s="24">
        <v>0.88912910915239196</v>
      </c>
      <c r="AN76" s="23">
        <v>5050.92</v>
      </c>
      <c r="AO76" s="23">
        <v>4490.92</v>
      </c>
      <c r="AP76" s="25">
        <v>0.88912910915239196</v>
      </c>
    </row>
    <row r="77" spans="1:42" hidden="1" x14ac:dyDescent="0.45">
      <c r="A77" s="3"/>
      <c r="B77" s="20" t="s">
        <v>261</v>
      </c>
      <c r="C77" s="207" t="s">
        <v>262</v>
      </c>
      <c r="D77" s="208"/>
      <c r="E77" s="205">
        <v>0</v>
      </c>
      <c r="F77" s="206"/>
      <c r="G77" s="209">
        <v>687.93</v>
      </c>
      <c r="H77" s="210"/>
      <c r="I77" s="21">
        <v>0</v>
      </c>
      <c r="J77" s="209">
        <v>687.93</v>
      </c>
      <c r="K77" s="211"/>
      <c r="L77" s="210"/>
      <c r="M77" s="21">
        <v>0</v>
      </c>
      <c r="N77" s="22">
        <v>687.93</v>
      </c>
      <c r="O77" s="21">
        <v>0</v>
      </c>
      <c r="P77" s="22">
        <v>687.93</v>
      </c>
      <c r="Q77" s="205">
        <v>0</v>
      </c>
      <c r="R77" s="206"/>
      <c r="S77" s="22">
        <v>687.93</v>
      </c>
      <c r="T77" s="205">
        <v>0</v>
      </c>
      <c r="U77" s="206"/>
      <c r="V77" s="22">
        <v>687.93</v>
      </c>
      <c r="W77" s="205">
        <v>0</v>
      </c>
      <c r="X77" s="206"/>
      <c r="Y77" s="22">
        <v>687.93</v>
      </c>
      <c r="Z77" s="21">
        <v>0</v>
      </c>
      <c r="AA77" s="22">
        <v>687.93</v>
      </c>
      <c r="AB77" s="21">
        <v>0</v>
      </c>
      <c r="AC77" s="22">
        <v>687.93</v>
      </c>
      <c r="AD77" s="21">
        <v>0</v>
      </c>
      <c r="AE77" s="22">
        <v>687.93</v>
      </c>
      <c r="AF77" s="21">
        <v>0</v>
      </c>
      <c r="AG77" s="22">
        <v>687.93</v>
      </c>
      <c r="AH77" s="21">
        <v>0</v>
      </c>
      <c r="AI77" s="22">
        <v>687.93</v>
      </c>
      <c r="AJ77" s="23">
        <v>0</v>
      </c>
      <c r="AK77" s="23">
        <v>8255.16</v>
      </c>
      <c r="AL77" s="23">
        <v>8255.16</v>
      </c>
      <c r="AM77" s="24">
        <v>1</v>
      </c>
      <c r="AN77" s="23">
        <v>8255.16</v>
      </c>
      <c r="AO77" s="23">
        <v>8255.16</v>
      </c>
      <c r="AP77" s="25">
        <v>1</v>
      </c>
    </row>
    <row r="78" spans="1:42" hidden="1" x14ac:dyDescent="0.45">
      <c r="A78" s="3"/>
      <c r="B78" s="20" t="s">
        <v>263</v>
      </c>
      <c r="C78" s="207" t="s">
        <v>264</v>
      </c>
      <c r="D78" s="208"/>
      <c r="E78" s="205">
        <v>605</v>
      </c>
      <c r="F78" s="206"/>
      <c r="G78" s="209">
        <v>8333.33</v>
      </c>
      <c r="H78" s="210"/>
      <c r="I78" s="21">
        <v>0</v>
      </c>
      <c r="J78" s="209">
        <v>8333.33</v>
      </c>
      <c r="K78" s="211"/>
      <c r="L78" s="210"/>
      <c r="M78" s="21">
        <v>0</v>
      </c>
      <c r="N78" s="22">
        <v>8333.33</v>
      </c>
      <c r="O78" s="21">
        <v>0</v>
      </c>
      <c r="P78" s="22">
        <v>8333.33</v>
      </c>
      <c r="Q78" s="205">
        <v>0</v>
      </c>
      <c r="R78" s="206"/>
      <c r="S78" s="22">
        <v>8333.33</v>
      </c>
      <c r="T78" s="205">
        <v>0</v>
      </c>
      <c r="U78" s="206"/>
      <c r="V78" s="22">
        <v>8333.33</v>
      </c>
      <c r="W78" s="205">
        <v>0</v>
      </c>
      <c r="X78" s="206"/>
      <c r="Y78" s="22">
        <v>8333.33</v>
      </c>
      <c r="Z78" s="21">
        <v>0</v>
      </c>
      <c r="AA78" s="22">
        <v>8333.33</v>
      </c>
      <c r="AB78" s="21">
        <v>0</v>
      </c>
      <c r="AC78" s="22">
        <v>8333.33</v>
      </c>
      <c r="AD78" s="21">
        <v>0</v>
      </c>
      <c r="AE78" s="22">
        <v>8333.33</v>
      </c>
      <c r="AF78" s="21">
        <v>0</v>
      </c>
      <c r="AG78" s="22">
        <v>8333.33</v>
      </c>
      <c r="AH78" s="21">
        <v>0</v>
      </c>
      <c r="AI78" s="22">
        <v>8333.33</v>
      </c>
      <c r="AJ78" s="23">
        <v>605</v>
      </c>
      <c r="AK78" s="23">
        <v>99999.96</v>
      </c>
      <c r="AL78" s="23">
        <v>99394.96</v>
      </c>
      <c r="AM78" s="24">
        <v>0.99394999757999902</v>
      </c>
      <c r="AN78" s="23">
        <v>99999.96</v>
      </c>
      <c r="AO78" s="23">
        <v>99394.96</v>
      </c>
      <c r="AP78" s="25">
        <v>0.99394999757999902</v>
      </c>
    </row>
    <row r="79" spans="1:42" hidden="1" x14ac:dyDescent="0.45">
      <c r="A79" s="3"/>
      <c r="B79" s="20" t="s">
        <v>265</v>
      </c>
      <c r="C79" s="207" t="s">
        <v>266</v>
      </c>
      <c r="D79" s="208"/>
      <c r="E79" s="205">
        <v>51.83</v>
      </c>
      <c r="F79" s="206"/>
      <c r="G79" s="209">
        <v>1696.92</v>
      </c>
      <c r="H79" s="210"/>
      <c r="I79" s="21">
        <v>0</v>
      </c>
      <c r="J79" s="209">
        <v>1696.92</v>
      </c>
      <c r="K79" s="211"/>
      <c r="L79" s="210"/>
      <c r="M79" s="21">
        <v>0</v>
      </c>
      <c r="N79" s="22">
        <v>1696.92</v>
      </c>
      <c r="O79" s="21">
        <v>0</v>
      </c>
      <c r="P79" s="22">
        <v>1696.92</v>
      </c>
      <c r="Q79" s="205">
        <v>0</v>
      </c>
      <c r="R79" s="206"/>
      <c r="S79" s="22">
        <v>1696.92</v>
      </c>
      <c r="T79" s="205">
        <v>0</v>
      </c>
      <c r="U79" s="206"/>
      <c r="V79" s="22">
        <v>1696.92</v>
      </c>
      <c r="W79" s="205">
        <v>0</v>
      </c>
      <c r="X79" s="206"/>
      <c r="Y79" s="22">
        <v>1696.92</v>
      </c>
      <c r="Z79" s="21">
        <v>0</v>
      </c>
      <c r="AA79" s="22">
        <v>1696.92</v>
      </c>
      <c r="AB79" s="21">
        <v>0</v>
      </c>
      <c r="AC79" s="22">
        <v>1696.92</v>
      </c>
      <c r="AD79" s="21">
        <v>0</v>
      </c>
      <c r="AE79" s="22">
        <v>1696.92</v>
      </c>
      <c r="AF79" s="21">
        <v>0</v>
      </c>
      <c r="AG79" s="22">
        <v>1696.92</v>
      </c>
      <c r="AH79" s="21">
        <v>0</v>
      </c>
      <c r="AI79" s="22">
        <v>1696.92</v>
      </c>
      <c r="AJ79" s="23">
        <v>51.83</v>
      </c>
      <c r="AK79" s="23">
        <v>20363.04</v>
      </c>
      <c r="AL79" s="23">
        <v>20311.21</v>
      </c>
      <c r="AM79" s="24">
        <v>0.997454702244852</v>
      </c>
      <c r="AN79" s="23">
        <v>20363.04</v>
      </c>
      <c r="AO79" s="23">
        <v>20311.21</v>
      </c>
      <c r="AP79" s="25">
        <v>0.997454702244852</v>
      </c>
    </row>
    <row r="80" spans="1:42" hidden="1" x14ac:dyDescent="0.45">
      <c r="A80" s="3"/>
      <c r="B80" s="20" t="s">
        <v>267</v>
      </c>
      <c r="C80" s="207" t="s">
        <v>268</v>
      </c>
      <c r="D80" s="208"/>
      <c r="E80" s="205">
        <v>0</v>
      </c>
      <c r="F80" s="206"/>
      <c r="G80" s="209">
        <v>5</v>
      </c>
      <c r="H80" s="210"/>
      <c r="I80" s="21">
        <v>0</v>
      </c>
      <c r="J80" s="209">
        <v>5</v>
      </c>
      <c r="K80" s="211"/>
      <c r="L80" s="210"/>
      <c r="M80" s="21">
        <v>0</v>
      </c>
      <c r="N80" s="22">
        <v>5</v>
      </c>
      <c r="O80" s="21">
        <v>0</v>
      </c>
      <c r="P80" s="22">
        <v>5</v>
      </c>
      <c r="Q80" s="205">
        <v>0</v>
      </c>
      <c r="R80" s="206"/>
      <c r="S80" s="22">
        <v>5</v>
      </c>
      <c r="T80" s="205">
        <v>0</v>
      </c>
      <c r="U80" s="206"/>
      <c r="V80" s="22">
        <v>5</v>
      </c>
      <c r="W80" s="205">
        <v>0</v>
      </c>
      <c r="X80" s="206"/>
      <c r="Y80" s="22">
        <v>5</v>
      </c>
      <c r="Z80" s="21">
        <v>0</v>
      </c>
      <c r="AA80" s="22">
        <v>5</v>
      </c>
      <c r="AB80" s="21">
        <v>0</v>
      </c>
      <c r="AC80" s="22">
        <v>5</v>
      </c>
      <c r="AD80" s="21">
        <v>0</v>
      </c>
      <c r="AE80" s="22">
        <v>5</v>
      </c>
      <c r="AF80" s="21">
        <v>0</v>
      </c>
      <c r="AG80" s="22">
        <v>5</v>
      </c>
      <c r="AH80" s="21">
        <v>0</v>
      </c>
      <c r="AI80" s="22">
        <v>5</v>
      </c>
      <c r="AJ80" s="23">
        <v>0</v>
      </c>
      <c r="AK80" s="23">
        <v>60</v>
      </c>
      <c r="AL80" s="23">
        <v>60</v>
      </c>
      <c r="AM80" s="24">
        <v>1</v>
      </c>
      <c r="AN80" s="23">
        <v>60</v>
      </c>
      <c r="AO80" s="23">
        <v>60</v>
      </c>
      <c r="AP80" s="25">
        <v>1</v>
      </c>
    </row>
    <row r="81" spans="1:42" hidden="1" x14ac:dyDescent="0.45">
      <c r="A81" s="3"/>
      <c r="B81" s="20" t="s">
        <v>269</v>
      </c>
      <c r="C81" s="207" t="s">
        <v>270</v>
      </c>
      <c r="D81" s="208"/>
      <c r="E81" s="205">
        <v>0</v>
      </c>
      <c r="F81" s="206"/>
      <c r="G81" s="209">
        <v>28.38</v>
      </c>
      <c r="H81" s="210"/>
      <c r="I81" s="21">
        <v>0</v>
      </c>
      <c r="J81" s="209">
        <v>28.38</v>
      </c>
      <c r="K81" s="211"/>
      <c r="L81" s="210"/>
      <c r="M81" s="21">
        <v>0</v>
      </c>
      <c r="N81" s="22">
        <v>28.38</v>
      </c>
      <c r="O81" s="21">
        <v>0</v>
      </c>
      <c r="P81" s="22">
        <v>28.38</v>
      </c>
      <c r="Q81" s="205">
        <v>0</v>
      </c>
      <c r="R81" s="206"/>
      <c r="S81" s="22">
        <v>28.38</v>
      </c>
      <c r="T81" s="205">
        <v>0</v>
      </c>
      <c r="U81" s="206"/>
      <c r="V81" s="22">
        <v>28.38</v>
      </c>
      <c r="W81" s="205">
        <v>0</v>
      </c>
      <c r="X81" s="206"/>
      <c r="Y81" s="22">
        <v>28.38</v>
      </c>
      <c r="Z81" s="21">
        <v>0</v>
      </c>
      <c r="AA81" s="22">
        <v>28.38</v>
      </c>
      <c r="AB81" s="21">
        <v>0</v>
      </c>
      <c r="AC81" s="22">
        <v>28.38</v>
      </c>
      <c r="AD81" s="21">
        <v>0</v>
      </c>
      <c r="AE81" s="22">
        <v>28.38</v>
      </c>
      <c r="AF81" s="21">
        <v>0</v>
      </c>
      <c r="AG81" s="22">
        <v>28.38</v>
      </c>
      <c r="AH81" s="21">
        <v>0</v>
      </c>
      <c r="AI81" s="22">
        <v>28.38</v>
      </c>
      <c r="AJ81" s="23">
        <v>0</v>
      </c>
      <c r="AK81" s="23">
        <v>340.56</v>
      </c>
      <c r="AL81" s="23">
        <v>340.56</v>
      </c>
      <c r="AM81" s="24">
        <v>1</v>
      </c>
      <c r="AN81" s="23">
        <v>340.56</v>
      </c>
      <c r="AO81" s="23">
        <v>340.56</v>
      </c>
      <c r="AP81" s="25">
        <v>1</v>
      </c>
    </row>
    <row r="82" spans="1:42" hidden="1" x14ac:dyDescent="0.45">
      <c r="A82" s="3"/>
      <c r="B82" s="20" t="s">
        <v>271</v>
      </c>
      <c r="C82" s="207" t="s">
        <v>272</v>
      </c>
      <c r="D82" s="208"/>
      <c r="E82" s="205">
        <v>5000</v>
      </c>
      <c r="F82" s="206"/>
      <c r="G82" s="209">
        <v>5000</v>
      </c>
      <c r="H82" s="210"/>
      <c r="I82" s="21">
        <v>0</v>
      </c>
      <c r="J82" s="209">
        <v>5000</v>
      </c>
      <c r="K82" s="211"/>
      <c r="L82" s="210"/>
      <c r="M82" s="21">
        <v>0</v>
      </c>
      <c r="N82" s="22">
        <v>5000</v>
      </c>
      <c r="O82" s="21">
        <v>0</v>
      </c>
      <c r="P82" s="22">
        <v>5000</v>
      </c>
      <c r="Q82" s="205">
        <v>0</v>
      </c>
      <c r="R82" s="206"/>
      <c r="S82" s="22">
        <v>5000</v>
      </c>
      <c r="T82" s="205">
        <v>0</v>
      </c>
      <c r="U82" s="206"/>
      <c r="V82" s="22">
        <v>5000</v>
      </c>
      <c r="W82" s="205">
        <v>0</v>
      </c>
      <c r="X82" s="206"/>
      <c r="Y82" s="22">
        <v>5000</v>
      </c>
      <c r="Z82" s="21">
        <v>0</v>
      </c>
      <c r="AA82" s="22">
        <v>5000</v>
      </c>
      <c r="AB82" s="21">
        <v>0</v>
      </c>
      <c r="AC82" s="22">
        <v>5000</v>
      </c>
      <c r="AD82" s="21">
        <v>0</v>
      </c>
      <c r="AE82" s="22">
        <v>5000</v>
      </c>
      <c r="AF82" s="21">
        <v>0</v>
      </c>
      <c r="AG82" s="22">
        <v>5000</v>
      </c>
      <c r="AH82" s="21">
        <v>0</v>
      </c>
      <c r="AI82" s="22">
        <v>5000</v>
      </c>
      <c r="AJ82" s="23">
        <v>5000</v>
      </c>
      <c r="AK82" s="23">
        <v>60000</v>
      </c>
      <c r="AL82" s="23">
        <v>55000</v>
      </c>
      <c r="AM82" s="24">
        <v>0.91666666666666696</v>
      </c>
      <c r="AN82" s="23">
        <v>60000</v>
      </c>
      <c r="AO82" s="23">
        <v>55000</v>
      </c>
      <c r="AP82" s="25">
        <v>0.91666666666666696</v>
      </c>
    </row>
    <row r="83" spans="1:42" hidden="1" x14ac:dyDescent="0.45">
      <c r="A83" s="3"/>
      <c r="B83" s="20" t="s">
        <v>273</v>
      </c>
      <c r="C83" s="207" t="s">
        <v>274</v>
      </c>
      <c r="D83" s="208"/>
      <c r="E83" s="205">
        <v>0</v>
      </c>
      <c r="F83" s="206"/>
      <c r="G83" s="209">
        <v>541.66999999999996</v>
      </c>
      <c r="H83" s="210"/>
      <c r="I83" s="21">
        <v>0</v>
      </c>
      <c r="J83" s="209">
        <v>541.66999999999996</v>
      </c>
      <c r="K83" s="211"/>
      <c r="L83" s="210"/>
      <c r="M83" s="21">
        <v>0</v>
      </c>
      <c r="N83" s="22">
        <v>541.66999999999996</v>
      </c>
      <c r="O83" s="21">
        <v>0</v>
      </c>
      <c r="P83" s="22">
        <v>541.66999999999996</v>
      </c>
      <c r="Q83" s="205">
        <v>0</v>
      </c>
      <c r="R83" s="206"/>
      <c r="S83" s="22">
        <v>541.66999999999996</v>
      </c>
      <c r="T83" s="205">
        <v>0</v>
      </c>
      <c r="U83" s="206"/>
      <c r="V83" s="22">
        <v>541.66999999999996</v>
      </c>
      <c r="W83" s="205">
        <v>0</v>
      </c>
      <c r="X83" s="206"/>
      <c r="Y83" s="22">
        <v>541.66999999999996</v>
      </c>
      <c r="Z83" s="21">
        <v>0</v>
      </c>
      <c r="AA83" s="22">
        <v>541.66999999999996</v>
      </c>
      <c r="AB83" s="21">
        <v>0</v>
      </c>
      <c r="AC83" s="22">
        <v>541.66999999999996</v>
      </c>
      <c r="AD83" s="21">
        <v>0</v>
      </c>
      <c r="AE83" s="22">
        <v>541.66999999999996</v>
      </c>
      <c r="AF83" s="21">
        <v>0</v>
      </c>
      <c r="AG83" s="22">
        <v>541.66999999999996</v>
      </c>
      <c r="AH83" s="21">
        <v>0</v>
      </c>
      <c r="AI83" s="22">
        <v>541.66999999999996</v>
      </c>
      <c r="AJ83" s="23">
        <v>0</v>
      </c>
      <c r="AK83" s="23">
        <v>6500.04</v>
      </c>
      <c r="AL83" s="23">
        <v>6500.04</v>
      </c>
      <c r="AM83" s="24">
        <v>1</v>
      </c>
      <c r="AN83" s="23">
        <v>6500.04</v>
      </c>
      <c r="AO83" s="23">
        <v>6500.04</v>
      </c>
      <c r="AP83" s="25">
        <v>1</v>
      </c>
    </row>
    <row r="84" spans="1:42" hidden="1" x14ac:dyDescent="0.45">
      <c r="A84" s="3"/>
      <c r="B84" s="20" t="s">
        <v>275</v>
      </c>
      <c r="C84" s="207" t="s">
        <v>276</v>
      </c>
      <c r="D84" s="208"/>
      <c r="E84" s="205">
        <v>1634.35</v>
      </c>
      <c r="F84" s="206"/>
      <c r="G84" s="209">
        <v>354.17</v>
      </c>
      <c r="H84" s="210"/>
      <c r="I84" s="21">
        <v>0</v>
      </c>
      <c r="J84" s="209">
        <v>354.17</v>
      </c>
      <c r="K84" s="211"/>
      <c r="L84" s="210"/>
      <c r="M84" s="21">
        <v>0</v>
      </c>
      <c r="N84" s="22">
        <v>354.17</v>
      </c>
      <c r="O84" s="21">
        <v>0</v>
      </c>
      <c r="P84" s="22">
        <v>354.17</v>
      </c>
      <c r="Q84" s="205">
        <v>0</v>
      </c>
      <c r="R84" s="206"/>
      <c r="S84" s="22">
        <v>354.17</v>
      </c>
      <c r="T84" s="205">
        <v>0</v>
      </c>
      <c r="U84" s="206"/>
      <c r="V84" s="22">
        <v>354.17</v>
      </c>
      <c r="W84" s="205">
        <v>0</v>
      </c>
      <c r="X84" s="206"/>
      <c r="Y84" s="22">
        <v>354.17</v>
      </c>
      <c r="Z84" s="21">
        <v>0</v>
      </c>
      <c r="AA84" s="22">
        <v>354.17</v>
      </c>
      <c r="AB84" s="21">
        <v>0</v>
      </c>
      <c r="AC84" s="22">
        <v>354.17</v>
      </c>
      <c r="AD84" s="21">
        <v>0</v>
      </c>
      <c r="AE84" s="22">
        <v>354.17</v>
      </c>
      <c r="AF84" s="21">
        <v>0</v>
      </c>
      <c r="AG84" s="22">
        <v>354.17</v>
      </c>
      <c r="AH84" s="21">
        <v>0</v>
      </c>
      <c r="AI84" s="22">
        <v>354.17</v>
      </c>
      <c r="AJ84" s="23">
        <v>1634.35</v>
      </c>
      <c r="AK84" s="23">
        <v>4250.04</v>
      </c>
      <c r="AL84" s="23">
        <v>2615.69</v>
      </c>
      <c r="AM84" s="24">
        <v>0.61545067811126497</v>
      </c>
      <c r="AN84" s="23">
        <v>4250.04</v>
      </c>
      <c r="AO84" s="23">
        <v>2615.69</v>
      </c>
      <c r="AP84" s="25">
        <v>0.61545067811126497</v>
      </c>
    </row>
    <row r="85" spans="1:42" x14ac:dyDescent="0.45">
      <c r="A85" s="3"/>
      <c r="B85" s="148" t="s">
        <v>29</v>
      </c>
      <c r="C85" s="204"/>
      <c r="D85" s="149"/>
      <c r="E85" s="150">
        <v>32363.56</v>
      </c>
      <c r="F85" s="151"/>
      <c r="G85" s="152">
        <v>50472.18</v>
      </c>
      <c r="H85" s="154"/>
      <c r="I85" s="26">
        <v>1349.04</v>
      </c>
      <c r="J85" s="152">
        <v>50472.18</v>
      </c>
      <c r="K85" s="153"/>
      <c r="L85" s="154"/>
      <c r="M85" s="26">
        <v>0</v>
      </c>
      <c r="N85" s="27">
        <v>50472.18</v>
      </c>
      <c r="O85" s="26">
        <v>0</v>
      </c>
      <c r="P85" s="27">
        <v>50472.18</v>
      </c>
      <c r="Q85" s="150">
        <v>0</v>
      </c>
      <c r="R85" s="151"/>
      <c r="S85" s="27">
        <v>50472.18</v>
      </c>
      <c r="T85" s="150">
        <v>0</v>
      </c>
      <c r="U85" s="151"/>
      <c r="V85" s="27">
        <v>50472.18</v>
      </c>
      <c r="W85" s="150">
        <v>0</v>
      </c>
      <c r="X85" s="151"/>
      <c r="Y85" s="27">
        <v>50472.18</v>
      </c>
      <c r="Z85" s="26">
        <v>0</v>
      </c>
      <c r="AA85" s="27">
        <v>50472.18</v>
      </c>
      <c r="AB85" s="26">
        <v>0</v>
      </c>
      <c r="AC85" s="27">
        <v>50472.18</v>
      </c>
      <c r="AD85" s="26">
        <v>0</v>
      </c>
      <c r="AE85" s="27">
        <v>50472.18</v>
      </c>
      <c r="AF85" s="26">
        <v>0</v>
      </c>
      <c r="AG85" s="27">
        <v>50472.18</v>
      </c>
      <c r="AH85" s="26">
        <v>0</v>
      </c>
      <c r="AI85" s="27">
        <v>50472.18</v>
      </c>
      <c r="AJ85" s="15">
        <v>33712.6</v>
      </c>
      <c r="AK85" s="15">
        <v>605666.16</v>
      </c>
      <c r="AL85" s="15">
        <v>571953.56000000006</v>
      </c>
      <c r="AM85" s="14">
        <v>0.94433798315560502</v>
      </c>
      <c r="AN85" s="15">
        <v>605666.16</v>
      </c>
      <c r="AO85" s="15">
        <v>571953.56000000006</v>
      </c>
      <c r="AP85" s="28">
        <v>0.94433798315560502</v>
      </c>
    </row>
    <row r="86" spans="1:42" hidden="1" x14ac:dyDescent="0.45">
      <c r="A86" s="3"/>
      <c r="B86" s="20" t="s">
        <v>277</v>
      </c>
      <c r="C86" s="207" t="s">
        <v>278</v>
      </c>
      <c r="D86" s="208"/>
      <c r="E86" s="205">
        <v>0</v>
      </c>
      <c r="F86" s="206"/>
      <c r="G86" s="209">
        <v>93.73</v>
      </c>
      <c r="H86" s="210"/>
      <c r="I86" s="21">
        <v>0</v>
      </c>
      <c r="J86" s="209">
        <v>93.73</v>
      </c>
      <c r="K86" s="211"/>
      <c r="L86" s="210"/>
      <c r="M86" s="21">
        <v>0</v>
      </c>
      <c r="N86" s="22">
        <v>93.73</v>
      </c>
      <c r="O86" s="21">
        <v>0</v>
      </c>
      <c r="P86" s="22">
        <v>93.73</v>
      </c>
      <c r="Q86" s="205">
        <v>0</v>
      </c>
      <c r="R86" s="206"/>
      <c r="S86" s="22">
        <v>93.73</v>
      </c>
      <c r="T86" s="205">
        <v>0</v>
      </c>
      <c r="U86" s="206"/>
      <c r="V86" s="22">
        <v>93.73</v>
      </c>
      <c r="W86" s="205">
        <v>0</v>
      </c>
      <c r="X86" s="206"/>
      <c r="Y86" s="22">
        <v>93.73</v>
      </c>
      <c r="Z86" s="21">
        <v>0</v>
      </c>
      <c r="AA86" s="22">
        <v>93.73</v>
      </c>
      <c r="AB86" s="21">
        <v>0</v>
      </c>
      <c r="AC86" s="22">
        <v>93.73</v>
      </c>
      <c r="AD86" s="21">
        <v>0</v>
      </c>
      <c r="AE86" s="22">
        <v>93.73</v>
      </c>
      <c r="AF86" s="21">
        <v>0</v>
      </c>
      <c r="AG86" s="22">
        <v>93.73</v>
      </c>
      <c r="AH86" s="21">
        <v>0</v>
      </c>
      <c r="AI86" s="22">
        <v>93.73</v>
      </c>
      <c r="AJ86" s="23">
        <v>0</v>
      </c>
      <c r="AK86" s="23">
        <v>1124.76</v>
      </c>
      <c r="AL86" s="23">
        <v>1124.76</v>
      </c>
      <c r="AM86" s="24">
        <v>1</v>
      </c>
      <c r="AN86" s="23">
        <v>1124.76</v>
      </c>
      <c r="AO86" s="23">
        <v>1124.76</v>
      </c>
      <c r="AP86" s="25">
        <v>1</v>
      </c>
    </row>
    <row r="87" spans="1:42" x14ac:dyDescent="0.45">
      <c r="A87" s="3"/>
      <c r="B87" s="148" t="s">
        <v>30</v>
      </c>
      <c r="C87" s="204"/>
      <c r="D87" s="149"/>
      <c r="E87" s="150">
        <v>0</v>
      </c>
      <c r="F87" s="151"/>
      <c r="G87" s="152">
        <v>93.73</v>
      </c>
      <c r="H87" s="154"/>
      <c r="I87" s="26">
        <v>0</v>
      </c>
      <c r="J87" s="152">
        <v>93.73</v>
      </c>
      <c r="K87" s="153"/>
      <c r="L87" s="154"/>
      <c r="M87" s="26">
        <v>0</v>
      </c>
      <c r="N87" s="27">
        <v>93.73</v>
      </c>
      <c r="O87" s="26">
        <v>0</v>
      </c>
      <c r="P87" s="27">
        <v>93.73</v>
      </c>
      <c r="Q87" s="150">
        <v>0</v>
      </c>
      <c r="R87" s="151"/>
      <c r="S87" s="27">
        <v>93.73</v>
      </c>
      <c r="T87" s="150">
        <v>0</v>
      </c>
      <c r="U87" s="151"/>
      <c r="V87" s="27">
        <v>93.73</v>
      </c>
      <c r="W87" s="150">
        <v>0</v>
      </c>
      <c r="X87" s="151"/>
      <c r="Y87" s="27">
        <v>93.73</v>
      </c>
      <c r="Z87" s="26">
        <v>0</v>
      </c>
      <c r="AA87" s="27">
        <v>93.73</v>
      </c>
      <c r="AB87" s="26">
        <v>0</v>
      </c>
      <c r="AC87" s="27">
        <v>93.73</v>
      </c>
      <c r="AD87" s="26">
        <v>0</v>
      </c>
      <c r="AE87" s="27">
        <v>93.73</v>
      </c>
      <c r="AF87" s="26">
        <v>0</v>
      </c>
      <c r="AG87" s="27">
        <v>93.73</v>
      </c>
      <c r="AH87" s="26">
        <v>0</v>
      </c>
      <c r="AI87" s="27">
        <v>93.73</v>
      </c>
      <c r="AJ87" s="15">
        <v>0</v>
      </c>
      <c r="AK87" s="15">
        <v>1124.76</v>
      </c>
      <c r="AL87" s="15">
        <v>1124.76</v>
      </c>
      <c r="AM87" s="14">
        <v>1</v>
      </c>
      <c r="AN87" s="15">
        <v>1124.76</v>
      </c>
      <c r="AO87" s="15">
        <v>1124.76</v>
      </c>
      <c r="AP87" s="28">
        <v>1</v>
      </c>
    </row>
    <row r="88" spans="1:42" hidden="1" x14ac:dyDescent="0.45">
      <c r="A88" s="3"/>
      <c r="B88" s="20" t="s">
        <v>279</v>
      </c>
      <c r="C88" s="207" t="s">
        <v>280</v>
      </c>
      <c r="D88" s="208"/>
      <c r="E88" s="205">
        <v>489</v>
      </c>
      <c r="F88" s="206"/>
      <c r="G88" s="209">
        <v>635.21</v>
      </c>
      <c r="H88" s="210"/>
      <c r="I88" s="21">
        <v>0</v>
      </c>
      <c r="J88" s="209">
        <v>635.21</v>
      </c>
      <c r="K88" s="211"/>
      <c r="L88" s="210"/>
      <c r="M88" s="21">
        <v>0</v>
      </c>
      <c r="N88" s="22">
        <v>635.21</v>
      </c>
      <c r="O88" s="21">
        <v>0</v>
      </c>
      <c r="P88" s="22">
        <v>635.21</v>
      </c>
      <c r="Q88" s="205">
        <v>0</v>
      </c>
      <c r="R88" s="206"/>
      <c r="S88" s="22">
        <v>635.21</v>
      </c>
      <c r="T88" s="205">
        <v>0</v>
      </c>
      <c r="U88" s="206"/>
      <c r="V88" s="22">
        <v>635.21</v>
      </c>
      <c r="W88" s="205">
        <v>0</v>
      </c>
      <c r="X88" s="206"/>
      <c r="Y88" s="22">
        <v>635.21</v>
      </c>
      <c r="Z88" s="21">
        <v>0</v>
      </c>
      <c r="AA88" s="22">
        <v>635.21</v>
      </c>
      <c r="AB88" s="21">
        <v>0</v>
      </c>
      <c r="AC88" s="22">
        <v>635.21</v>
      </c>
      <c r="AD88" s="21">
        <v>0</v>
      </c>
      <c r="AE88" s="22">
        <v>635.21</v>
      </c>
      <c r="AF88" s="21">
        <v>0</v>
      </c>
      <c r="AG88" s="22">
        <v>635.21</v>
      </c>
      <c r="AH88" s="21">
        <v>0</v>
      </c>
      <c r="AI88" s="22">
        <v>635.21</v>
      </c>
      <c r="AJ88" s="23">
        <v>489</v>
      </c>
      <c r="AK88" s="23">
        <v>7622.52</v>
      </c>
      <c r="AL88" s="23">
        <v>7133.52</v>
      </c>
      <c r="AM88" s="24">
        <v>0.93584798727979701</v>
      </c>
      <c r="AN88" s="23">
        <v>7622.52</v>
      </c>
      <c r="AO88" s="23">
        <v>7133.52</v>
      </c>
      <c r="AP88" s="25">
        <v>0.93584798727979701</v>
      </c>
    </row>
    <row r="89" spans="1:42" hidden="1" x14ac:dyDescent="0.45">
      <c r="A89" s="3"/>
      <c r="B89" s="20" t="s">
        <v>281</v>
      </c>
      <c r="C89" s="207" t="s">
        <v>282</v>
      </c>
      <c r="D89" s="208"/>
      <c r="E89" s="205">
        <v>2755</v>
      </c>
      <c r="F89" s="206"/>
      <c r="G89" s="209">
        <v>3899.68</v>
      </c>
      <c r="H89" s="210"/>
      <c r="I89" s="21">
        <v>0</v>
      </c>
      <c r="J89" s="209">
        <v>3899.68</v>
      </c>
      <c r="K89" s="211"/>
      <c r="L89" s="210"/>
      <c r="M89" s="21">
        <v>0</v>
      </c>
      <c r="N89" s="22">
        <v>3899.68</v>
      </c>
      <c r="O89" s="21">
        <v>0</v>
      </c>
      <c r="P89" s="22">
        <v>3899.68</v>
      </c>
      <c r="Q89" s="205">
        <v>0</v>
      </c>
      <c r="R89" s="206"/>
      <c r="S89" s="22">
        <v>3899.68</v>
      </c>
      <c r="T89" s="205">
        <v>0</v>
      </c>
      <c r="U89" s="206"/>
      <c r="V89" s="22">
        <v>3899.68</v>
      </c>
      <c r="W89" s="205">
        <v>0</v>
      </c>
      <c r="X89" s="206"/>
      <c r="Y89" s="22">
        <v>3899.68</v>
      </c>
      <c r="Z89" s="21">
        <v>0</v>
      </c>
      <c r="AA89" s="22">
        <v>3899.68</v>
      </c>
      <c r="AB89" s="21">
        <v>0</v>
      </c>
      <c r="AC89" s="22">
        <v>3899.68</v>
      </c>
      <c r="AD89" s="21">
        <v>0</v>
      </c>
      <c r="AE89" s="22">
        <v>3899.68</v>
      </c>
      <c r="AF89" s="21">
        <v>0</v>
      </c>
      <c r="AG89" s="22">
        <v>3899.68</v>
      </c>
      <c r="AH89" s="21">
        <v>0</v>
      </c>
      <c r="AI89" s="22">
        <v>3899.68</v>
      </c>
      <c r="AJ89" s="23">
        <v>2755</v>
      </c>
      <c r="AK89" s="23">
        <v>46796.160000000003</v>
      </c>
      <c r="AL89" s="23">
        <v>44041.16</v>
      </c>
      <c r="AM89" s="24">
        <v>0.94112764808052596</v>
      </c>
      <c r="AN89" s="23">
        <v>46796.160000000003</v>
      </c>
      <c r="AO89" s="23">
        <v>44041.16</v>
      </c>
      <c r="AP89" s="25">
        <v>0.94112764808052596</v>
      </c>
    </row>
    <row r="90" spans="1:42" hidden="1" x14ac:dyDescent="0.45">
      <c r="A90" s="3"/>
      <c r="B90" s="20" t="s">
        <v>283</v>
      </c>
      <c r="C90" s="207" t="s">
        <v>284</v>
      </c>
      <c r="D90" s="208"/>
      <c r="E90" s="205">
        <v>0</v>
      </c>
      <c r="F90" s="206"/>
      <c r="G90" s="209">
        <v>23.33</v>
      </c>
      <c r="H90" s="210"/>
      <c r="I90" s="21">
        <v>0</v>
      </c>
      <c r="J90" s="209">
        <v>23.33</v>
      </c>
      <c r="K90" s="211"/>
      <c r="L90" s="210"/>
      <c r="M90" s="21">
        <v>0</v>
      </c>
      <c r="N90" s="22">
        <v>23.33</v>
      </c>
      <c r="O90" s="21">
        <v>0</v>
      </c>
      <c r="P90" s="22">
        <v>23.33</v>
      </c>
      <c r="Q90" s="205">
        <v>0</v>
      </c>
      <c r="R90" s="206"/>
      <c r="S90" s="22">
        <v>23.33</v>
      </c>
      <c r="T90" s="205">
        <v>0</v>
      </c>
      <c r="U90" s="206"/>
      <c r="V90" s="22">
        <v>23.33</v>
      </c>
      <c r="W90" s="205">
        <v>0</v>
      </c>
      <c r="X90" s="206"/>
      <c r="Y90" s="22">
        <v>23.33</v>
      </c>
      <c r="Z90" s="21">
        <v>0</v>
      </c>
      <c r="AA90" s="22">
        <v>23.33</v>
      </c>
      <c r="AB90" s="21">
        <v>0</v>
      </c>
      <c r="AC90" s="22">
        <v>23.33</v>
      </c>
      <c r="AD90" s="21">
        <v>0</v>
      </c>
      <c r="AE90" s="22">
        <v>23.33</v>
      </c>
      <c r="AF90" s="21">
        <v>0</v>
      </c>
      <c r="AG90" s="22">
        <v>23.33</v>
      </c>
      <c r="AH90" s="21">
        <v>0</v>
      </c>
      <c r="AI90" s="22">
        <v>23.33</v>
      </c>
      <c r="AJ90" s="23">
        <v>0</v>
      </c>
      <c r="AK90" s="23">
        <v>279.95999999999998</v>
      </c>
      <c r="AL90" s="23">
        <v>279.95999999999998</v>
      </c>
      <c r="AM90" s="24">
        <v>1</v>
      </c>
      <c r="AN90" s="23">
        <v>279.95999999999998</v>
      </c>
      <c r="AO90" s="23">
        <v>279.95999999999998</v>
      </c>
      <c r="AP90" s="25">
        <v>1</v>
      </c>
    </row>
    <row r="91" spans="1:42" x14ac:dyDescent="0.45">
      <c r="A91" s="3"/>
      <c r="B91" s="148" t="s">
        <v>31</v>
      </c>
      <c r="C91" s="204"/>
      <c r="D91" s="149"/>
      <c r="E91" s="150">
        <v>3244</v>
      </c>
      <c r="F91" s="151"/>
      <c r="G91" s="152">
        <v>4558.22</v>
      </c>
      <c r="H91" s="154"/>
      <c r="I91" s="26">
        <v>0</v>
      </c>
      <c r="J91" s="152">
        <v>4558.22</v>
      </c>
      <c r="K91" s="153"/>
      <c r="L91" s="154"/>
      <c r="M91" s="26">
        <v>0</v>
      </c>
      <c r="N91" s="27">
        <v>4558.22</v>
      </c>
      <c r="O91" s="26">
        <v>0</v>
      </c>
      <c r="P91" s="27">
        <v>4558.22</v>
      </c>
      <c r="Q91" s="150">
        <v>0</v>
      </c>
      <c r="R91" s="151"/>
      <c r="S91" s="27">
        <v>4558.22</v>
      </c>
      <c r="T91" s="150">
        <v>0</v>
      </c>
      <c r="U91" s="151"/>
      <c r="V91" s="27">
        <v>4558.22</v>
      </c>
      <c r="W91" s="150">
        <v>0</v>
      </c>
      <c r="X91" s="151"/>
      <c r="Y91" s="27">
        <v>4558.22</v>
      </c>
      <c r="Z91" s="26">
        <v>0</v>
      </c>
      <c r="AA91" s="27">
        <v>4558.22</v>
      </c>
      <c r="AB91" s="26">
        <v>0</v>
      </c>
      <c r="AC91" s="27">
        <v>4558.22</v>
      </c>
      <c r="AD91" s="26">
        <v>0</v>
      </c>
      <c r="AE91" s="27">
        <v>4558.22</v>
      </c>
      <c r="AF91" s="26">
        <v>0</v>
      </c>
      <c r="AG91" s="27">
        <v>4558.22</v>
      </c>
      <c r="AH91" s="26">
        <v>0</v>
      </c>
      <c r="AI91" s="27">
        <v>4558.22</v>
      </c>
      <c r="AJ91" s="15">
        <v>3244</v>
      </c>
      <c r="AK91" s="15">
        <v>54698.64</v>
      </c>
      <c r="AL91" s="15">
        <v>51454.64</v>
      </c>
      <c r="AM91" s="14">
        <v>0.94069322381689902</v>
      </c>
      <c r="AN91" s="15">
        <v>54698.64</v>
      </c>
      <c r="AO91" s="15">
        <v>51454.64</v>
      </c>
      <c r="AP91" s="28">
        <v>0.94069322381689902</v>
      </c>
    </row>
    <row r="92" spans="1:42" x14ac:dyDescent="0.45">
      <c r="A92" s="3"/>
      <c r="B92" s="201" t="s">
        <v>32</v>
      </c>
      <c r="C92" s="202"/>
      <c r="D92" s="203"/>
      <c r="E92" s="143">
        <v>42833.99</v>
      </c>
      <c r="F92" s="144"/>
      <c r="G92" s="145">
        <v>63173.51</v>
      </c>
      <c r="H92" s="147"/>
      <c r="I92" s="31">
        <v>2489.04</v>
      </c>
      <c r="J92" s="145">
        <v>63173.51</v>
      </c>
      <c r="K92" s="146"/>
      <c r="L92" s="147"/>
      <c r="M92" s="31">
        <v>0</v>
      </c>
      <c r="N92" s="32">
        <v>63173.51</v>
      </c>
      <c r="O92" s="31">
        <v>0</v>
      </c>
      <c r="P92" s="32">
        <v>63173.51</v>
      </c>
      <c r="Q92" s="143">
        <v>0</v>
      </c>
      <c r="R92" s="144"/>
      <c r="S92" s="32">
        <v>63173.51</v>
      </c>
      <c r="T92" s="143">
        <v>0</v>
      </c>
      <c r="U92" s="144"/>
      <c r="V92" s="32">
        <v>63173.51</v>
      </c>
      <c r="W92" s="143">
        <v>0</v>
      </c>
      <c r="X92" s="144"/>
      <c r="Y92" s="32">
        <v>63173.51</v>
      </c>
      <c r="Z92" s="31">
        <v>0</v>
      </c>
      <c r="AA92" s="32">
        <v>63173.51</v>
      </c>
      <c r="AB92" s="31">
        <v>0</v>
      </c>
      <c r="AC92" s="32">
        <v>63173.51</v>
      </c>
      <c r="AD92" s="31">
        <v>0</v>
      </c>
      <c r="AE92" s="32">
        <v>63173.51</v>
      </c>
      <c r="AF92" s="31">
        <v>0</v>
      </c>
      <c r="AG92" s="32">
        <v>63173.51</v>
      </c>
      <c r="AH92" s="31">
        <v>0</v>
      </c>
      <c r="AI92" s="32">
        <v>63173.51</v>
      </c>
      <c r="AJ92" s="17">
        <v>45323.03</v>
      </c>
      <c r="AK92" s="17">
        <v>758082.12</v>
      </c>
      <c r="AL92" s="17">
        <v>712759.09</v>
      </c>
      <c r="AM92" s="16">
        <v>0.94021356155979496</v>
      </c>
      <c r="AN92" s="17">
        <v>758082.12</v>
      </c>
      <c r="AO92" s="17">
        <v>712759.09</v>
      </c>
      <c r="AP92" s="33">
        <v>0.94021356155979496</v>
      </c>
    </row>
    <row r="93" spans="1:42" x14ac:dyDescent="0.45">
      <c r="A93" s="3"/>
      <c r="B93" s="141" t="s">
        <v>33</v>
      </c>
      <c r="C93" s="200"/>
      <c r="D93" s="142"/>
      <c r="E93" s="143">
        <v>72268.28</v>
      </c>
      <c r="F93" s="144"/>
      <c r="G93" s="145">
        <v>122717.95</v>
      </c>
      <c r="H93" s="147"/>
      <c r="I93" s="31">
        <v>2489.04</v>
      </c>
      <c r="J93" s="145">
        <v>122717.95</v>
      </c>
      <c r="K93" s="146"/>
      <c r="L93" s="147"/>
      <c r="M93" s="31">
        <v>0</v>
      </c>
      <c r="N93" s="32">
        <v>122717.95</v>
      </c>
      <c r="O93" s="31">
        <v>0</v>
      </c>
      <c r="P93" s="32">
        <v>122717.95</v>
      </c>
      <c r="Q93" s="143">
        <v>0</v>
      </c>
      <c r="R93" s="144"/>
      <c r="S93" s="32">
        <v>122717.95</v>
      </c>
      <c r="T93" s="143">
        <v>0</v>
      </c>
      <c r="U93" s="144"/>
      <c r="V93" s="32">
        <v>122717.95</v>
      </c>
      <c r="W93" s="143">
        <v>0</v>
      </c>
      <c r="X93" s="144"/>
      <c r="Y93" s="32">
        <v>122717.95</v>
      </c>
      <c r="Z93" s="31">
        <v>0</v>
      </c>
      <c r="AA93" s="32">
        <v>122717.95</v>
      </c>
      <c r="AB93" s="31">
        <v>0</v>
      </c>
      <c r="AC93" s="32">
        <v>122717.95</v>
      </c>
      <c r="AD93" s="31">
        <v>0</v>
      </c>
      <c r="AE93" s="32">
        <v>122717.95</v>
      </c>
      <c r="AF93" s="31">
        <v>0</v>
      </c>
      <c r="AG93" s="32">
        <v>122717.95</v>
      </c>
      <c r="AH93" s="31">
        <v>0</v>
      </c>
      <c r="AI93" s="32">
        <v>122717.95</v>
      </c>
      <c r="AJ93" s="17">
        <v>74757.320000000007</v>
      </c>
      <c r="AK93" s="17">
        <v>1472615.4</v>
      </c>
      <c r="AL93" s="17">
        <v>1397858.08</v>
      </c>
      <c r="AM93" s="16">
        <v>0.94923500053034904</v>
      </c>
      <c r="AN93" s="17">
        <v>1472615.4</v>
      </c>
      <c r="AO93" s="17">
        <v>1397858.08</v>
      </c>
      <c r="AP93" s="33">
        <v>0.94923500053034904</v>
      </c>
    </row>
    <row r="94" spans="1:42" x14ac:dyDescent="0.45">
      <c r="A94" s="3"/>
      <c r="B94" s="141" t="s">
        <v>34</v>
      </c>
      <c r="C94" s="200"/>
      <c r="D94" s="142"/>
      <c r="E94" s="143">
        <v>-52949.98</v>
      </c>
      <c r="F94" s="144"/>
      <c r="G94" s="145">
        <v>-18018.88</v>
      </c>
      <c r="H94" s="147"/>
      <c r="I94" s="31">
        <v>-2489.04</v>
      </c>
      <c r="J94" s="145">
        <v>-18018.88</v>
      </c>
      <c r="K94" s="146"/>
      <c r="L94" s="147"/>
      <c r="M94" s="31">
        <v>0</v>
      </c>
      <c r="N94" s="32">
        <v>-18018.88</v>
      </c>
      <c r="O94" s="31">
        <v>0</v>
      </c>
      <c r="P94" s="32">
        <v>-18018.88</v>
      </c>
      <c r="Q94" s="143">
        <v>0</v>
      </c>
      <c r="R94" s="144"/>
      <c r="S94" s="32">
        <v>-18018.88</v>
      </c>
      <c r="T94" s="143">
        <v>0</v>
      </c>
      <c r="U94" s="144"/>
      <c r="V94" s="32">
        <v>-18018.88</v>
      </c>
      <c r="W94" s="143">
        <v>0</v>
      </c>
      <c r="X94" s="144"/>
      <c r="Y94" s="32">
        <v>-18018.88</v>
      </c>
      <c r="Z94" s="31">
        <v>0</v>
      </c>
      <c r="AA94" s="32">
        <v>-18018.88</v>
      </c>
      <c r="AB94" s="31">
        <v>0</v>
      </c>
      <c r="AC94" s="32">
        <v>-18018.88</v>
      </c>
      <c r="AD94" s="31">
        <v>0</v>
      </c>
      <c r="AE94" s="32">
        <v>-18018.88</v>
      </c>
      <c r="AF94" s="31">
        <v>0</v>
      </c>
      <c r="AG94" s="32">
        <v>-18018.88</v>
      </c>
      <c r="AH94" s="31">
        <v>0</v>
      </c>
      <c r="AI94" s="32">
        <v>-18018.88</v>
      </c>
      <c r="AJ94" s="17">
        <v>-55439.02</v>
      </c>
      <c r="AK94" s="17">
        <v>-216226.56</v>
      </c>
      <c r="AL94" s="17">
        <v>160787.54</v>
      </c>
      <c r="AM94" s="16">
        <v>0.74360679835076704</v>
      </c>
      <c r="AN94" s="17">
        <v>-216226.56</v>
      </c>
      <c r="AO94" s="17">
        <v>-160787.54</v>
      </c>
      <c r="AP94" s="34" t="s">
        <v>3</v>
      </c>
    </row>
    <row r="96" spans="1:42" s="7" customFormat="1" x14ac:dyDescent="0.45">
      <c r="B96" s="7" t="s">
        <v>285</v>
      </c>
    </row>
    <row r="97" s="7" customFormat="1" x14ac:dyDescent="0.45"/>
    <row r="98" s="7" customFormat="1" x14ac:dyDescent="0.45"/>
    <row r="99" s="7" customFormat="1" x14ac:dyDescent="0.45"/>
    <row r="100" s="7" customFormat="1" x14ac:dyDescent="0.45"/>
  </sheetData>
  <mergeCells count="599">
    <mergeCell ref="A1:E1"/>
    <mergeCell ref="H1:T1"/>
    <mergeCell ref="A3:J3"/>
    <mergeCell ref="B16:D16"/>
    <mergeCell ref="C17:D17"/>
    <mergeCell ref="E17:F17"/>
    <mergeCell ref="G17:H17"/>
    <mergeCell ref="J17:L17"/>
    <mergeCell ref="C15:D15"/>
    <mergeCell ref="E15:F15"/>
    <mergeCell ref="G15:H15"/>
    <mergeCell ref="J15:L15"/>
    <mergeCell ref="Q13:R13"/>
    <mergeCell ref="T13:U13"/>
    <mergeCell ref="Q15:R15"/>
    <mergeCell ref="T15:U15"/>
    <mergeCell ref="AF11:AG11"/>
    <mergeCell ref="AH11:AI11"/>
    <mergeCell ref="AJ11:AM11"/>
    <mergeCell ref="AN11:AP11"/>
    <mergeCell ref="C12:D12"/>
    <mergeCell ref="E12:F12"/>
    <mergeCell ref="G12:H12"/>
    <mergeCell ref="J12:L12"/>
    <mergeCell ref="Q12:R12"/>
    <mergeCell ref="T12:U12"/>
    <mergeCell ref="W12:X12"/>
    <mergeCell ref="T11:V11"/>
    <mergeCell ref="W11:Y11"/>
    <mergeCell ref="Z11:AA11"/>
    <mergeCell ref="AB11:AC11"/>
    <mergeCell ref="AD11:AE11"/>
    <mergeCell ref="E11:H11"/>
    <mergeCell ref="I11:L11"/>
    <mergeCell ref="M11:N11"/>
    <mergeCell ref="O11:P11"/>
    <mergeCell ref="Q11:S11"/>
    <mergeCell ref="B11:D11"/>
    <mergeCell ref="W13:X13"/>
    <mergeCell ref="C14:D14"/>
    <mergeCell ref="E14:F14"/>
    <mergeCell ref="G14:H14"/>
    <mergeCell ref="J14:L14"/>
    <mergeCell ref="Q14:R14"/>
    <mergeCell ref="T14:U14"/>
    <mergeCell ref="W14:X14"/>
    <mergeCell ref="C13:D13"/>
    <mergeCell ref="E13:F13"/>
    <mergeCell ref="G13:H13"/>
    <mergeCell ref="J13:L13"/>
    <mergeCell ref="W15:X15"/>
    <mergeCell ref="E16:F16"/>
    <mergeCell ref="G16:H16"/>
    <mergeCell ref="J16:L16"/>
    <mergeCell ref="Q16:R16"/>
    <mergeCell ref="T16:U16"/>
    <mergeCell ref="W16:X16"/>
    <mergeCell ref="Q17:R17"/>
    <mergeCell ref="T17:U17"/>
    <mergeCell ref="W17:X17"/>
    <mergeCell ref="C18:D18"/>
    <mergeCell ref="E18:F18"/>
    <mergeCell ref="G18:H18"/>
    <mergeCell ref="J18:L18"/>
    <mergeCell ref="Q18:R18"/>
    <mergeCell ref="T18:U18"/>
    <mergeCell ref="W18:X18"/>
    <mergeCell ref="Q19:R19"/>
    <mergeCell ref="T19:U19"/>
    <mergeCell ref="W19:X19"/>
    <mergeCell ref="C20:D20"/>
    <mergeCell ref="E20:F20"/>
    <mergeCell ref="G20:H20"/>
    <mergeCell ref="J20:L20"/>
    <mergeCell ref="Q20:R20"/>
    <mergeCell ref="T20:U20"/>
    <mergeCell ref="W20:X20"/>
    <mergeCell ref="C19:D19"/>
    <mergeCell ref="E19:F19"/>
    <mergeCell ref="G19:H19"/>
    <mergeCell ref="J19:L19"/>
    <mergeCell ref="T21:U21"/>
    <mergeCell ref="W21:X21"/>
    <mergeCell ref="E22:F22"/>
    <mergeCell ref="G22:H22"/>
    <mergeCell ref="J22:L22"/>
    <mergeCell ref="Q22:R22"/>
    <mergeCell ref="T22:U22"/>
    <mergeCell ref="W22:X22"/>
    <mergeCell ref="C21:D21"/>
    <mergeCell ref="E21:F21"/>
    <mergeCell ref="G21:H21"/>
    <mergeCell ref="J21:L21"/>
    <mergeCell ref="Q21:R21"/>
    <mergeCell ref="B22:D22"/>
    <mergeCell ref="T23:U23"/>
    <mergeCell ref="W23:X23"/>
    <mergeCell ref="C24:D24"/>
    <mergeCell ref="E24:F24"/>
    <mergeCell ref="G24:H24"/>
    <mergeCell ref="J24:L24"/>
    <mergeCell ref="Q24:R24"/>
    <mergeCell ref="T24:U24"/>
    <mergeCell ref="W24:X24"/>
    <mergeCell ref="C23:D23"/>
    <mergeCell ref="E23:F23"/>
    <mergeCell ref="G23:H23"/>
    <mergeCell ref="J23:L23"/>
    <mergeCell ref="Q23:R23"/>
    <mergeCell ref="J25:L25"/>
    <mergeCell ref="Q25:R25"/>
    <mergeCell ref="T25:U25"/>
    <mergeCell ref="W25:X25"/>
    <mergeCell ref="C26:D26"/>
    <mergeCell ref="E26:F26"/>
    <mergeCell ref="G26:H26"/>
    <mergeCell ref="J26:L26"/>
    <mergeCell ref="Q26:R26"/>
    <mergeCell ref="T26:U26"/>
    <mergeCell ref="W26:X26"/>
    <mergeCell ref="C25:D25"/>
    <mergeCell ref="E25:F25"/>
    <mergeCell ref="G25:H25"/>
    <mergeCell ref="W27:X27"/>
    <mergeCell ref="C28:D28"/>
    <mergeCell ref="E28:F28"/>
    <mergeCell ref="G28:H28"/>
    <mergeCell ref="J28:L28"/>
    <mergeCell ref="Q28:R28"/>
    <mergeCell ref="T28:U28"/>
    <mergeCell ref="W28:X28"/>
    <mergeCell ref="E27:F27"/>
    <mergeCell ref="G27:H27"/>
    <mergeCell ref="J27:L27"/>
    <mergeCell ref="Q27:R27"/>
    <mergeCell ref="T27:U27"/>
    <mergeCell ref="B27:D27"/>
    <mergeCell ref="Q29:R29"/>
    <mergeCell ref="T29:U29"/>
    <mergeCell ref="W29:X29"/>
    <mergeCell ref="C30:D30"/>
    <mergeCell ref="E30:F30"/>
    <mergeCell ref="G30:H30"/>
    <mergeCell ref="J30:L30"/>
    <mergeCell ref="Q30:R30"/>
    <mergeCell ref="T30:U30"/>
    <mergeCell ref="W30:X30"/>
    <mergeCell ref="C29:D29"/>
    <mergeCell ref="E29:F29"/>
    <mergeCell ref="G29:H29"/>
    <mergeCell ref="J29:L29"/>
    <mergeCell ref="Q31:R31"/>
    <mergeCell ref="T31:U31"/>
    <mergeCell ref="W31:X31"/>
    <mergeCell ref="C32:D32"/>
    <mergeCell ref="E32:F32"/>
    <mergeCell ref="G32:H32"/>
    <mergeCell ref="J32:L32"/>
    <mergeCell ref="Q32:R32"/>
    <mergeCell ref="T32:U32"/>
    <mergeCell ref="W32:X32"/>
    <mergeCell ref="C31:D31"/>
    <mergeCell ref="E31:F31"/>
    <mergeCell ref="G31:H31"/>
    <mergeCell ref="J31:L31"/>
    <mergeCell ref="T33:U33"/>
    <mergeCell ref="W33:X33"/>
    <mergeCell ref="B34:D34"/>
    <mergeCell ref="E34:F34"/>
    <mergeCell ref="G34:H34"/>
    <mergeCell ref="J34:L34"/>
    <mergeCell ref="Q34:R34"/>
    <mergeCell ref="T34:U34"/>
    <mergeCell ref="W34:X34"/>
    <mergeCell ref="B33:D33"/>
    <mergeCell ref="E33:F33"/>
    <mergeCell ref="G33:H33"/>
    <mergeCell ref="J33:L33"/>
    <mergeCell ref="Q33:R33"/>
    <mergeCell ref="T35:U35"/>
    <mergeCell ref="W35:X35"/>
    <mergeCell ref="C36:D36"/>
    <mergeCell ref="E36:F36"/>
    <mergeCell ref="G36:H36"/>
    <mergeCell ref="J36:L36"/>
    <mergeCell ref="Q36:R36"/>
    <mergeCell ref="T36:U36"/>
    <mergeCell ref="W36:X36"/>
    <mergeCell ref="C35:D35"/>
    <mergeCell ref="E35:F35"/>
    <mergeCell ref="G35:H35"/>
    <mergeCell ref="J35:L35"/>
    <mergeCell ref="Q35:R35"/>
    <mergeCell ref="T37:U37"/>
    <mergeCell ref="W37:X37"/>
    <mergeCell ref="C38:D38"/>
    <mergeCell ref="E38:F38"/>
    <mergeCell ref="G38:H38"/>
    <mergeCell ref="J38:L38"/>
    <mergeCell ref="Q38:R38"/>
    <mergeCell ref="T38:U38"/>
    <mergeCell ref="W38:X38"/>
    <mergeCell ref="B37:D37"/>
    <mergeCell ref="E37:F37"/>
    <mergeCell ref="G37:H37"/>
    <mergeCell ref="J37:L37"/>
    <mergeCell ref="Q37:R37"/>
    <mergeCell ref="T39:U39"/>
    <mergeCell ref="W39:X39"/>
    <mergeCell ref="C40:D40"/>
    <mergeCell ref="E40:F40"/>
    <mergeCell ref="G40:H40"/>
    <mergeCell ref="J40:L40"/>
    <mergeCell ref="Q40:R40"/>
    <mergeCell ref="T40:U40"/>
    <mergeCell ref="W40:X40"/>
    <mergeCell ref="C39:D39"/>
    <mergeCell ref="E39:F39"/>
    <mergeCell ref="G39:H39"/>
    <mergeCell ref="J39:L39"/>
    <mergeCell ref="Q39:R39"/>
    <mergeCell ref="T41:U41"/>
    <mergeCell ref="W41:X41"/>
    <mergeCell ref="B42:D42"/>
    <mergeCell ref="E42:F42"/>
    <mergeCell ref="G42:H42"/>
    <mergeCell ref="J42:L42"/>
    <mergeCell ref="Q42:R42"/>
    <mergeCell ref="T42:U42"/>
    <mergeCell ref="W42:X42"/>
    <mergeCell ref="C41:D41"/>
    <mergeCell ref="E41:F41"/>
    <mergeCell ref="G41:H41"/>
    <mergeCell ref="J41:L41"/>
    <mergeCell ref="Q41:R41"/>
    <mergeCell ref="T43:U43"/>
    <mergeCell ref="W43:X43"/>
    <mergeCell ref="C44:D44"/>
    <mergeCell ref="E44:F44"/>
    <mergeCell ref="G44:H44"/>
    <mergeCell ref="J44:L44"/>
    <mergeCell ref="Q44:R44"/>
    <mergeCell ref="T44:U44"/>
    <mergeCell ref="W44:X44"/>
    <mergeCell ref="C43:D43"/>
    <mergeCell ref="E43:F43"/>
    <mergeCell ref="G43:H43"/>
    <mergeCell ref="J43:L43"/>
    <mergeCell ref="Q43:R43"/>
    <mergeCell ref="T45:U45"/>
    <mergeCell ref="W45:X45"/>
    <mergeCell ref="C46:D46"/>
    <mergeCell ref="E46:F46"/>
    <mergeCell ref="G46:H46"/>
    <mergeCell ref="J46:L46"/>
    <mergeCell ref="Q46:R46"/>
    <mergeCell ref="T46:U46"/>
    <mergeCell ref="W46:X46"/>
    <mergeCell ref="C45:D45"/>
    <mergeCell ref="E45:F45"/>
    <mergeCell ref="G45:H45"/>
    <mergeCell ref="J45:L45"/>
    <mergeCell ref="Q45:R45"/>
    <mergeCell ref="T47:U47"/>
    <mergeCell ref="W47:X47"/>
    <mergeCell ref="C48:D48"/>
    <mergeCell ref="E48:F48"/>
    <mergeCell ref="G48:H48"/>
    <mergeCell ref="J48:L48"/>
    <mergeCell ref="Q48:R48"/>
    <mergeCell ref="T48:U48"/>
    <mergeCell ref="W48:X48"/>
    <mergeCell ref="C47:D47"/>
    <mergeCell ref="E47:F47"/>
    <mergeCell ref="G47:H47"/>
    <mergeCell ref="J47:L47"/>
    <mergeCell ref="Q47:R47"/>
    <mergeCell ref="T49:U49"/>
    <mergeCell ref="W49:X49"/>
    <mergeCell ref="B50:D50"/>
    <mergeCell ref="E50:F50"/>
    <mergeCell ref="G50:H50"/>
    <mergeCell ref="J50:L50"/>
    <mergeCell ref="Q50:R50"/>
    <mergeCell ref="T50:U50"/>
    <mergeCell ref="W50:X50"/>
    <mergeCell ref="C49:D49"/>
    <mergeCell ref="E49:F49"/>
    <mergeCell ref="G49:H49"/>
    <mergeCell ref="J49:L49"/>
    <mergeCell ref="Q49:R49"/>
    <mergeCell ref="T51:U51"/>
    <mergeCell ref="W51:X51"/>
    <mergeCell ref="C52:D52"/>
    <mergeCell ref="E52:F52"/>
    <mergeCell ref="G52:H52"/>
    <mergeCell ref="J52:L52"/>
    <mergeCell ref="Q52:R52"/>
    <mergeCell ref="T52:U52"/>
    <mergeCell ref="W52:X52"/>
    <mergeCell ref="B51:D51"/>
    <mergeCell ref="E51:F51"/>
    <mergeCell ref="G51:H51"/>
    <mergeCell ref="J51:L51"/>
    <mergeCell ref="Q51:R51"/>
    <mergeCell ref="T53:U53"/>
    <mergeCell ref="W53:X53"/>
    <mergeCell ref="C54:D54"/>
    <mergeCell ref="E54:F54"/>
    <mergeCell ref="G54:H54"/>
    <mergeCell ref="J54:L54"/>
    <mergeCell ref="Q54:R54"/>
    <mergeCell ref="T54:U54"/>
    <mergeCell ref="W54:X54"/>
    <mergeCell ref="C53:D53"/>
    <mergeCell ref="E53:F53"/>
    <mergeCell ref="G53:H53"/>
    <mergeCell ref="J53:L53"/>
    <mergeCell ref="Q53:R53"/>
    <mergeCell ref="T55:U55"/>
    <mergeCell ref="W55:X55"/>
    <mergeCell ref="C56:D56"/>
    <mergeCell ref="E56:F56"/>
    <mergeCell ref="G56:H56"/>
    <mergeCell ref="J56:L56"/>
    <mergeCell ref="Q56:R56"/>
    <mergeCell ref="T56:U56"/>
    <mergeCell ref="W56:X56"/>
    <mergeCell ref="C55:D55"/>
    <mergeCell ref="E55:F55"/>
    <mergeCell ref="G55:H55"/>
    <mergeCell ref="J55:L55"/>
    <mergeCell ref="Q55:R55"/>
    <mergeCell ref="T57:U57"/>
    <mergeCell ref="W57:X57"/>
    <mergeCell ref="C58:D58"/>
    <mergeCell ref="E58:F58"/>
    <mergeCell ref="G58:H58"/>
    <mergeCell ref="J58:L58"/>
    <mergeCell ref="Q58:R58"/>
    <mergeCell ref="T58:U58"/>
    <mergeCell ref="W58:X58"/>
    <mergeCell ref="C57:D57"/>
    <mergeCell ref="E57:F57"/>
    <mergeCell ref="G57:H57"/>
    <mergeCell ref="J57:L57"/>
    <mergeCell ref="Q57:R57"/>
    <mergeCell ref="T59:U59"/>
    <mergeCell ref="W59:X59"/>
    <mergeCell ref="C60:D60"/>
    <mergeCell ref="E60:F60"/>
    <mergeCell ref="G60:H60"/>
    <mergeCell ref="J60:L60"/>
    <mergeCell ref="Q60:R60"/>
    <mergeCell ref="T60:U60"/>
    <mergeCell ref="W60:X60"/>
    <mergeCell ref="C59:D59"/>
    <mergeCell ref="E59:F59"/>
    <mergeCell ref="G59:H59"/>
    <mergeCell ref="J59:L59"/>
    <mergeCell ref="Q59:R59"/>
    <mergeCell ref="T61:U61"/>
    <mergeCell ref="W61:X61"/>
    <mergeCell ref="C62:D62"/>
    <mergeCell ref="E62:F62"/>
    <mergeCell ref="G62:H62"/>
    <mergeCell ref="J62:L62"/>
    <mergeCell ref="Q62:R62"/>
    <mergeCell ref="T62:U62"/>
    <mergeCell ref="W62:X62"/>
    <mergeCell ref="B61:D61"/>
    <mergeCell ref="E61:F61"/>
    <mergeCell ref="G61:H61"/>
    <mergeCell ref="J61:L61"/>
    <mergeCell ref="Q61:R61"/>
    <mergeCell ref="T63:U63"/>
    <mergeCell ref="W63:X63"/>
    <mergeCell ref="C64:D64"/>
    <mergeCell ref="E64:F64"/>
    <mergeCell ref="G64:H64"/>
    <mergeCell ref="J64:L64"/>
    <mergeCell ref="Q64:R64"/>
    <mergeCell ref="T64:U64"/>
    <mergeCell ref="W64:X64"/>
    <mergeCell ref="C63:D63"/>
    <mergeCell ref="E63:F63"/>
    <mergeCell ref="G63:H63"/>
    <mergeCell ref="J63:L63"/>
    <mergeCell ref="Q63:R63"/>
    <mergeCell ref="T65:U65"/>
    <mergeCell ref="W65:X65"/>
    <mergeCell ref="C66:D66"/>
    <mergeCell ref="E66:F66"/>
    <mergeCell ref="G66:H66"/>
    <mergeCell ref="J66:L66"/>
    <mergeCell ref="Q66:R66"/>
    <mergeCell ref="T66:U66"/>
    <mergeCell ref="W66:X66"/>
    <mergeCell ref="C65:D65"/>
    <mergeCell ref="E65:F65"/>
    <mergeCell ref="G65:H65"/>
    <mergeCell ref="J65:L65"/>
    <mergeCell ref="Q65:R65"/>
    <mergeCell ref="T67:U67"/>
    <mergeCell ref="W67:X67"/>
    <mergeCell ref="C68:D68"/>
    <mergeCell ref="E68:F68"/>
    <mergeCell ref="G68:H68"/>
    <mergeCell ref="J68:L68"/>
    <mergeCell ref="Q68:R68"/>
    <mergeCell ref="T68:U68"/>
    <mergeCell ref="W68:X68"/>
    <mergeCell ref="C67:D67"/>
    <mergeCell ref="E67:F67"/>
    <mergeCell ref="G67:H67"/>
    <mergeCell ref="J67:L67"/>
    <mergeCell ref="Q67:R67"/>
    <mergeCell ref="T69:U69"/>
    <mergeCell ref="W69:X69"/>
    <mergeCell ref="C70:D70"/>
    <mergeCell ref="E70:F70"/>
    <mergeCell ref="G70:H70"/>
    <mergeCell ref="J70:L70"/>
    <mergeCell ref="Q70:R70"/>
    <mergeCell ref="T70:U70"/>
    <mergeCell ref="W70:X70"/>
    <mergeCell ref="C69:D69"/>
    <mergeCell ref="E69:F69"/>
    <mergeCell ref="G69:H69"/>
    <mergeCell ref="J69:L69"/>
    <mergeCell ref="Q69:R69"/>
    <mergeCell ref="T71:U71"/>
    <mergeCell ref="W71:X71"/>
    <mergeCell ref="C72:D72"/>
    <mergeCell ref="E72:F72"/>
    <mergeCell ref="G72:H72"/>
    <mergeCell ref="J72:L72"/>
    <mergeCell ref="Q72:R72"/>
    <mergeCell ref="T72:U72"/>
    <mergeCell ref="W72:X72"/>
    <mergeCell ref="C71:D71"/>
    <mergeCell ref="E71:F71"/>
    <mergeCell ref="G71:H71"/>
    <mergeCell ref="J71:L71"/>
    <mergeCell ref="Q71:R71"/>
    <mergeCell ref="T73:U73"/>
    <mergeCell ref="W73:X73"/>
    <mergeCell ref="C74:D74"/>
    <mergeCell ref="E74:F74"/>
    <mergeCell ref="G74:H74"/>
    <mergeCell ref="J74:L74"/>
    <mergeCell ref="Q74:R74"/>
    <mergeCell ref="T74:U74"/>
    <mergeCell ref="W74:X74"/>
    <mergeCell ref="C73:D73"/>
    <mergeCell ref="E73:F73"/>
    <mergeCell ref="G73:H73"/>
    <mergeCell ref="J73:L73"/>
    <mergeCell ref="Q73:R73"/>
    <mergeCell ref="T75:U75"/>
    <mergeCell ref="W75:X75"/>
    <mergeCell ref="C76:D76"/>
    <mergeCell ref="E76:F76"/>
    <mergeCell ref="G76:H76"/>
    <mergeCell ref="J76:L76"/>
    <mergeCell ref="Q76:R76"/>
    <mergeCell ref="T76:U76"/>
    <mergeCell ref="W76:X76"/>
    <mergeCell ref="C75:D75"/>
    <mergeCell ref="E75:F75"/>
    <mergeCell ref="G75:H75"/>
    <mergeCell ref="J75:L75"/>
    <mergeCell ref="Q75:R75"/>
    <mergeCell ref="T77:U77"/>
    <mergeCell ref="W77:X77"/>
    <mergeCell ref="C78:D78"/>
    <mergeCell ref="E78:F78"/>
    <mergeCell ref="G78:H78"/>
    <mergeCell ref="J78:L78"/>
    <mergeCell ref="Q78:R78"/>
    <mergeCell ref="T78:U78"/>
    <mergeCell ref="W78:X78"/>
    <mergeCell ref="C77:D77"/>
    <mergeCell ref="E77:F77"/>
    <mergeCell ref="G77:H77"/>
    <mergeCell ref="J77:L77"/>
    <mergeCell ref="Q77:R77"/>
    <mergeCell ref="T79:U79"/>
    <mergeCell ref="W79:X79"/>
    <mergeCell ref="C80:D80"/>
    <mergeCell ref="E80:F80"/>
    <mergeCell ref="G80:H80"/>
    <mergeCell ref="J80:L80"/>
    <mergeCell ref="Q80:R80"/>
    <mergeCell ref="T80:U80"/>
    <mergeCell ref="W80:X80"/>
    <mergeCell ref="C79:D79"/>
    <mergeCell ref="E79:F79"/>
    <mergeCell ref="G79:H79"/>
    <mergeCell ref="J79:L79"/>
    <mergeCell ref="Q79:R79"/>
    <mergeCell ref="T81:U81"/>
    <mergeCell ref="W81:X81"/>
    <mergeCell ref="C82:D82"/>
    <mergeCell ref="E82:F82"/>
    <mergeCell ref="G82:H82"/>
    <mergeCell ref="J82:L82"/>
    <mergeCell ref="Q82:R82"/>
    <mergeCell ref="T82:U82"/>
    <mergeCell ref="W82:X82"/>
    <mergeCell ref="C81:D81"/>
    <mergeCell ref="E81:F81"/>
    <mergeCell ref="G81:H81"/>
    <mergeCell ref="J81:L81"/>
    <mergeCell ref="Q81:R81"/>
    <mergeCell ref="T83:U83"/>
    <mergeCell ref="W83:X83"/>
    <mergeCell ref="C84:D84"/>
    <mergeCell ref="E84:F84"/>
    <mergeCell ref="G84:H84"/>
    <mergeCell ref="J84:L84"/>
    <mergeCell ref="Q84:R84"/>
    <mergeCell ref="T84:U84"/>
    <mergeCell ref="W84:X84"/>
    <mergeCell ref="C83:D83"/>
    <mergeCell ref="E83:F83"/>
    <mergeCell ref="G83:H83"/>
    <mergeCell ref="J83:L83"/>
    <mergeCell ref="Q83:R83"/>
    <mergeCell ref="T85:U85"/>
    <mergeCell ref="W85:X85"/>
    <mergeCell ref="C86:D86"/>
    <mergeCell ref="E86:F86"/>
    <mergeCell ref="G86:H86"/>
    <mergeCell ref="J86:L86"/>
    <mergeCell ref="Q86:R86"/>
    <mergeCell ref="T86:U86"/>
    <mergeCell ref="W86:X86"/>
    <mergeCell ref="B85:D85"/>
    <mergeCell ref="E85:F85"/>
    <mergeCell ref="G85:H85"/>
    <mergeCell ref="J85:L85"/>
    <mergeCell ref="Q85:R85"/>
    <mergeCell ref="T87:U87"/>
    <mergeCell ref="W87:X87"/>
    <mergeCell ref="C88:D88"/>
    <mergeCell ref="E88:F88"/>
    <mergeCell ref="G88:H88"/>
    <mergeCell ref="J88:L88"/>
    <mergeCell ref="Q88:R88"/>
    <mergeCell ref="T88:U88"/>
    <mergeCell ref="W88:X88"/>
    <mergeCell ref="B87:D87"/>
    <mergeCell ref="E87:F87"/>
    <mergeCell ref="G87:H87"/>
    <mergeCell ref="J87:L87"/>
    <mergeCell ref="Q87:R87"/>
    <mergeCell ref="T89:U89"/>
    <mergeCell ref="W89:X89"/>
    <mergeCell ref="C90:D90"/>
    <mergeCell ref="E90:F90"/>
    <mergeCell ref="G90:H90"/>
    <mergeCell ref="J90:L90"/>
    <mergeCell ref="Q90:R90"/>
    <mergeCell ref="T90:U90"/>
    <mergeCell ref="W90:X90"/>
    <mergeCell ref="C89:D89"/>
    <mergeCell ref="E89:F89"/>
    <mergeCell ref="G89:H89"/>
    <mergeCell ref="J89:L89"/>
    <mergeCell ref="Q89:R89"/>
    <mergeCell ref="T91:U91"/>
    <mergeCell ref="W91:X91"/>
    <mergeCell ref="B92:D92"/>
    <mergeCell ref="E92:F92"/>
    <mergeCell ref="G92:H92"/>
    <mergeCell ref="J92:L92"/>
    <mergeCell ref="Q92:R92"/>
    <mergeCell ref="T92:U92"/>
    <mergeCell ref="W92:X92"/>
    <mergeCell ref="B91:D91"/>
    <mergeCell ref="E91:F91"/>
    <mergeCell ref="G91:H91"/>
    <mergeCell ref="J91:L91"/>
    <mergeCell ref="Q91:R91"/>
    <mergeCell ref="T93:U93"/>
    <mergeCell ref="W93:X93"/>
    <mergeCell ref="B94:D94"/>
    <mergeCell ref="E94:F94"/>
    <mergeCell ref="G94:H94"/>
    <mergeCell ref="J94:L94"/>
    <mergeCell ref="Q94:R94"/>
    <mergeCell ref="T94:U94"/>
    <mergeCell ref="W94:X94"/>
    <mergeCell ref="B93:D93"/>
    <mergeCell ref="E93:F93"/>
    <mergeCell ref="G93:H93"/>
    <mergeCell ref="J93:L93"/>
    <mergeCell ref="Q93:R93"/>
  </mergeCells>
  <pageMargins left="0.7" right="0.7" top="0.75" bottom="0.75" header="0.3" footer="0.3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8"/>
  <sheetViews>
    <sheetView zoomScale="80" zoomScaleNormal="80" workbookViewId="0">
      <selection activeCell="A2" sqref="A2"/>
    </sheetView>
  </sheetViews>
  <sheetFormatPr defaultColWidth="8.86328125" defaultRowHeight="14.25" x14ac:dyDescent="0.45"/>
  <cols>
    <col min="1" max="1" width="29.1328125" style="7" bestFit="1" customWidth="1"/>
    <col min="2" max="2" width="44.6640625" style="7" hidden="1" customWidth="1"/>
    <col min="3" max="3" width="7.6640625" style="7" bestFit="1" customWidth="1"/>
    <col min="4" max="4" width="7.6640625" style="7" hidden="1" customWidth="1"/>
    <col min="5" max="5" width="9.46484375" style="7" customWidth="1"/>
    <col min="6" max="6" width="7.6640625" style="7" hidden="1" customWidth="1"/>
    <col min="7" max="7" width="9.86328125" style="7" hidden="1" customWidth="1"/>
    <col min="8" max="8" width="10.86328125" style="7" customWidth="1"/>
    <col min="9" max="9" width="7.46484375" style="7" hidden="1" customWidth="1"/>
    <col min="10" max="10" width="9.33203125" style="7" customWidth="1"/>
    <col min="11" max="11" width="9.33203125" style="7" hidden="1" customWidth="1"/>
    <col min="12" max="12" width="10.796875" style="7" customWidth="1"/>
    <col min="13" max="13" width="9.19921875" style="7" hidden="1" customWidth="1"/>
    <col min="14" max="14" width="9.6640625" style="7" customWidth="1"/>
    <col min="15" max="15" width="7.46484375" style="7" hidden="1" customWidth="1"/>
    <col min="16" max="16" width="9.1328125" style="7" customWidth="1"/>
    <col min="17" max="17" width="8.33203125" style="7" hidden="1" customWidth="1"/>
    <col min="18" max="18" width="9.1328125" style="7" customWidth="1"/>
    <col min="19" max="19" width="6.1328125" style="7" hidden="1" customWidth="1"/>
    <col min="20" max="20" width="9.33203125" style="7" customWidth="1"/>
    <col min="21" max="21" width="6.1328125" style="7" hidden="1" customWidth="1"/>
    <col min="22" max="22" width="7.6640625" style="7" bestFit="1" customWidth="1"/>
    <col min="23" max="23" width="6.1328125" style="7" hidden="1" customWidth="1"/>
    <col min="24" max="24" width="7.6640625" style="7" bestFit="1" customWidth="1"/>
    <col min="25" max="25" width="6.1328125" style="7" hidden="1" customWidth="1"/>
    <col min="26" max="26" width="7.6640625" style="7" bestFit="1" customWidth="1"/>
    <col min="27" max="27" width="18.1328125" style="7" hidden="1" customWidth="1"/>
    <col min="28" max="28" width="8.796875" style="7" hidden="1" customWidth="1"/>
    <col min="29" max="29" width="9.86328125" style="7" hidden="1" customWidth="1"/>
    <col min="30" max="30" width="10.46484375" style="7" hidden="1" customWidth="1"/>
    <col min="31" max="31" width="11.19921875" style="7" hidden="1" customWidth="1"/>
    <col min="32" max="32" width="15.796875" style="7" hidden="1" customWidth="1"/>
    <col min="33" max="33" width="11.796875" style="7" hidden="1" customWidth="1"/>
    <col min="34" max="16384" width="8.86328125" style="7"/>
  </cols>
  <sheetData>
    <row r="1" spans="1:35" ht="24.75" x14ac:dyDescent="0.45">
      <c r="A1" s="47"/>
      <c r="B1" s="47"/>
      <c r="C1" s="47"/>
      <c r="D1" s="48"/>
      <c r="E1" s="49" t="s">
        <v>147</v>
      </c>
      <c r="F1" s="49"/>
      <c r="G1" s="49"/>
      <c r="H1" s="49"/>
      <c r="I1" s="49"/>
      <c r="J1" s="49"/>
      <c r="K1" s="49"/>
      <c r="L1" s="49"/>
      <c r="M1" s="49"/>
      <c r="N1" s="50"/>
      <c r="O1" s="50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</row>
    <row r="2" spans="1:35" x14ac:dyDescent="0.4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5" ht="17.649999999999999" x14ac:dyDescent="0.45">
      <c r="A3" s="51" t="s">
        <v>0</v>
      </c>
      <c r="B3" s="51"/>
      <c r="C3" s="51"/>
      <c r="D3" s="51"/>
      <c r="E3" s="52" t="s">
        <v>148</v>
      </c>
      <c r="F3" s="51"/>
      <c r="G3" s="52"/>
      <c r="H3" s="52"/>
      <c r="I3" s="52"/>
      <c r="J3" s="52"/>
      <c r="K3" s="52"/>
      <c r="L3" s="52"/>
      <c r="M3" s="52"/>
      <c r="N3" s="50"/>
      <c r="O3" s="50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</row>
    <row r="4" spans="1:35" ht="14.65" thickBot="1" x14ac:dyDescent="0.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</row>
    <row r="5" spans="1:35" ht="14.65" thickBot="1" x14ac:dyDescent="0.5">
      <c r="A5" s="53" t="s">
        <v>40</v>
      </c>
      <c r="B5" s="55"/>
      <c r="C5" s="54"/>
      <c r="D5" s="54"/>
      <c r="E5" s="54"/>
      <c r="F5" s="54"/>
      <c r="G5" s="54"/>
      <c r="H5" s="54"/>
      <c r="I5" s="54"/>
      <c r="J5" s="54"/>
      <c r="K5" s="55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</row>
    <row r="6" spans="1:35" ht="14.65" thickBot="1" x14ac:dyDescent="0.5">
      <c r="A6" s="57" t="s">
        <v>42</v>
      </c>
      <c r="B6" s="59"/>
      <c r="C6" s="58"/>
      <c r="D6" s="58"/>
      <c r="E6" s="58"/>
      <c r="F6" s="58"/>
      <c r="G6" s="58"/>
      <c r="H6" s="58"/>
      <c r="I6" s="58"/>
      <c r="J6" s="58"/>
      <c r="K6" s="59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</row>
    <row r="7" spans="1:35" ht="14.65" thickBot="1" x14ac:dyDescent="0.5">
      <c r="A7" s="57" t="s">
        <v>44</v>
      </c>
      <c r="B7" s="59"/>
      <c r="C7" s="58"/>
      <c r="D7" s="58"/>
      <c r="E7" s="58"/>
      <c r="F7" s="58"/>
      <c r="G7" s="58"/>
      <c r="H7" s="58"/>
      <c r="I7" s="58"/>
      <c r="J7" s="58"/>
      <c r="K7" s="59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</row>
    <row r="8" spans="1:35" ht="14.65" thickBot="1" x14ac:dyDescent="0.5">
      <c r="A8" s="57" t="s">
        <v>45</v>
      </c>
      <c r="B8" s="59"/>
      <c r="C8" s="58"/>
      <c r="D8" s="58"/>
      <c r="E8" s="58"/>
      <c r="F8" s="58"/>
      <c r="G8" s="58"/>
      <c r="H8" s="58"/>
      <c r="I8" s="58"/>
      <c r="J8" s="58"/>
      <c r="K8" s="59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</row>
    <row r="9" spans="1:35" ht="14.65" thickBot="1" x14ac:dyDescent="0.5">
      <c r="A9" s="57" t="s">
        <v>289</v>
      </c>
      <c r="B9" s="59"/>
      <c r="C9" s="58"/>
      <c r="D9" s="58"/>
      <c r="E9" s="58"/>
      <c r="F9" s="58"/>
      <c r="G9" s="58"/>
      <c r="H9" s="58"/>
      <c r="I9" s="58"/>
      <c r="J9" s="58"/>
      <c r="K9" s="59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</row>
    <row r="10" spans="1:35" x14ac:dyDescent="0.4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</row>
    <row r="11" spans="1:35" ht="14.65" thickBot="1" x14ac:dyDescent="0.5">
      <c r="A11" s="60" t="s">
        <v>3</v>
      </c>
      <c r="B11" s="62"/>
      <c r="C11" s="139" t="s">
        <v>4</v>
      </c>
      <c r="D11" s="140"/>
      <c r="E11" s="139" t="s">
        <v>5</v>
      </c>
      <c r="F11" s="140"/>
      <c r="G11" s="139" t="s">
        <v>6</v>
      </c>
      <c r="H11" s="139" t="s">
        <v>6</v>
      </c>
      <c r="I11" s="139" t="s">
        <v>7</v>
      </c>
      <c r="J11" s="139" t="s">
        <v>7</v>
      </c>
      <c r="K11" s="139" t="s">
        <v>8</v>
      </c>
      <c r="L11" s="139" t="s">
        <v>8</v>
      </c>
      <c r="M11" s="139" t="s">
        <v>9</v>
      </c>
      <c r="N11" s="139" t="s">
        <v>9</v>
      </c>
      <c r="O11" s="139" t="s">
        <v>10</v>
      </c>
      <c r="P11" s="139" t="s">
        <v>10</v>
      </c>
      <c r="Q11" s="139" t="s">
        <v>11</v>
      </c>
      <c r="R11" s="139" t="s">
        <v>11</v>
      </c>
      <c r="S11" s="139" t="s">
        <v>12</v>
      </c>
      <c r="T11" s="139" t="s">
        <v>12</v>
      </c>
      <c r="U11" s="139" t="s">
        <v>13</v>
      </c>
      <c r="V11" s="139" t="s">
        <v>13</v>
      </c>
      <c r="W11" s="139" t="s">
        <v>14</v>
      </c>
      <c r="X11" s="139" t="s">
        <v>14</v>
      </c>
      <c r="Y11" s="139" t="s">
        <v>15</v>
      </c>
      <c r="Z11" s="139" t="s">
        <v>15</v>
      </c>
      <c r="AA11" s="60" t="s">
        <v>149</v>
      </c>
      <c r="AB11" s="62"/>
      <c r="AC11" s="62"/>
      <c r="AD11" s="61"/>
      <c r="AE11" s="60" t="s">
        <v>141</v>
      </c>
      <c r="AF11" s="62"/>
      <c r="AG11" s="63"/>
    </row>
    <row r="12" spans="1:35" ht="15" thickTop="1" thickBot="1" x14ac:dyDescent="0.5">
      <c r="A12" s="75" t="s">
        <v>150</v>
      </c>
      <c r="B12" s="60" t="s">
        <v>151</v>
      </c>
      <c r="C12" s="74" t="s">
        <v>1</v>
      </c>
      <c r="D12" s="60" t="s">
        <v>2</v>
      </c>
      <c r="E12" s="76" t="s">
        <v>1</v>
      </c>
      <c r="F12" s="60" t="s">
        <v>2</v>
      </c>
      <c r="G12" s="76" t="s">
        <v>1</v>
      </c>
      <c r="H12" s="76" t="s">
        <v>1</v>
      </c>
      <c r="I12" s="76" t="s">
        <v>1</v>
      </c>
      <c r="J12" s="64" t="s">
        <v>2</v>
      </c>
      <c r="K12" s="74" t="s">
        <v>1</v>
      </c>
      <c r="L12" s="64" t="s">
        <v>2</v>
      </c>
      <c r="M12" s="74" t="s">
        <v>1</v>
      </c>
      <c r="N12" s="64" t="s">
        <v>2</v>
      </c>
      <c r="O12" s="74" t="s">
        <v>1</v>
      </c>
      <c r="P12" s="64" t="s">
        <v>2</v>
      </c>
      <c r="Q12" s="76" t="s">
        <v>1</v>
      </c>
      <c r="R12" s="64" t="s">
        <v>2</v>
      </c>
      <c r="S12" s="76" t="s">
        <v>1</v>
      </c>
      <c r="T12" s="64" t="s">
        <v>2</v>
      </c>
      <c r="U12" s="76" t="s">
        <v>1</v>
      </c>
      <c r="V12" s="64" t="s">
        <v>2</v>
      </c>
      <c r="W12" s="76" t="s">
        <v>1</v>
      </c>
      <c r="X12" s="64" t="s">
        <v>2</v>
      </c>
      <c r="Y12" s="76" t="s">
        <v>1</v>
      </c>
      <c r="Z12" s="64" t="s">
        <v>2</v>
      </c>
      <c r="AA12" s="65" t="s">
        <v>1</v>
      </c>
      <c r="AB12" s="65" t="s">
        <v>2</v>
      </c>
      <c r="AC12" s="65" t="s">
        <v>97</v>
      </c>
      <c r="AD12" s="64" t="s">
        <v>98</v>
      </c>
      <c r="AE12" s="65" t="s">
        <v>99</v>
      </c>
      <c r="AF12" s="65" t="s">
        <v>100</v>
      </c>
      <c r="AG12" s="65" t="s">
        <v>152</v>
      </c>
    </row>
    <row r="13" spans="1:35" ht="14.65" hidden="1" thickTop="1" x14ac:dyDescent="0.45">
      <c r="A13" s="77" t="s">
        <v>153</v>
      </c>
      <c r="B13" s="78" t="s">
        <v>154</v>
      </c>
      <c r="C13" s="79">
        <v>0</v>
      </c>
      <c r="D13" s="80">
        <v>45446.79</v>
      </c>
      <c r="E13" s="81">
        <v>28932</v>
      </c>
      <c r="F13" s="80">
        <v>45446.79</v>
      </c>
      <c r="G13" s="81">
        <v>0</v>
      </c>
      <c r="H13" s="81">
        <v>28932</v>
      </c>
      <c r="I13" s="81">
        <v>0</v>
      </c>
      <c r="J13" s="82">
        <v>52077</v>
      </c>
      <c r="K13" s="79">
        <v>52077</v>
      </c>
      <c r="L13" s="82">
        <v>52077</v>
      </c>
      <c r="M13" s="79">
        <v>52077</v>
      </c>
      <c r="N13" s="82">
        <v>52077</v>
      </c>
      <c r="O13" s="79">
        <v>52077</v>
      </c>
      <c r="P13" s="82">
        <v>52077</v>
      </c>
      <c r="Q13" s="81">
        <v>0</v>
      </c>
      <c r="R13" s="82">
        <f>52077*0.47</f>
        <v>24476.19</v>
      </c>
      <c r="S13" s="82">
        <v>52077</v>
      </c>
      <c r="T13" s="82">
        <f>52077*0.18</f>
        <v>9373.8599999999988</v>
      </c>
      <c r="U13" s="82">
        <v>52077</v>
      </c>
      <c r="V13" s="82">
        <f>52077*0.18</f>
        <v>9373.8599999999988</v>
      </c>
      <c r="W13" s="82">
        <v>52077</v>
      </c>
      <c r="X13" s="82">
        <f>52077*0.18</f>
        <v>9373.8599999999988</v>
      </c>
      <c r="Y13" s="82">
        <v>52077</v>
      </c>
      <c r="Z13" s="82">
        <f>52077*0</f>
        <v>0</v>
      </c>
      <c r="AA13" s="83">
        <v>28932</v>
      </c>
      <c r="AB13" s="83">
        <v>545361.48</v>
      </c>
      <c r="AC13" s="83">
        <v>-516429.48</v>
      </c>
      <c r="AD13" s="84">
        <v>-0.94694894842958099</v>
      </c>
      <c r="AE13" s="83">
        <v>545361.48</v>
      </c>
      <c r="AF13" s="83">
        <v>516429.48</v>
      </c>
      <c r="AG13" s="85">
        <v>0.94694894842958099</v>
      </c>
      <c r="AI13" s="7">
        <v>578633</v>
      </c>
    </row>
    <row r="14" spans="1:35" hidden="1" x14ac:dyDescent="0.45">
      <c r="A14" s="77" t="s">
        <v>155</v>
      </c>
      <c r="B14" s="78" t="s">
        <v>156</v>
      </c>
      <c r="C14" s="79">
        <v>0</v>
      </c>
      <c r="D14" s="80">
        <v>1288.5999999999999</v>
      </c>
      <c r="E14" s="81">
        <v>0</v>
      </c>
      <c r="F14" s="80">
        <v>1288.5999999999999</v>
      </c>
      <c r="G14" s="81">
        <v>0</v>
      </c>
      <c r="H14" s="82">
        <v>1288.5999999999999</v>
      </c>
      <c r="I14" s="81">
        <v>0</v>
      </c>
      <c r="J14" s="82">
        <v>1288.5999999999999</v>
      </c>
      <c r="K14" s="79">
        <v>0</v>
      </c>
      <c r="L14" s="82">
        <v>1288.5999999999999</v>
      </c>
      <c r="M14" s="79">
        <v>0</v>
      </c>
      <c r="N14" s="82">
        <v>1288.5999999999999</v>
      </c>
      <c r="O14" s="79">
        <v>0</v>
      </c>
      <c r="P14" s="82">
        <v>1288.5999999999999</v>
      </c>
      <c r="Q14" s="81">
        <v>0</v>
      </c>
      <c r="R14" s="82">
        <v>1288.5999999999999</v>
      </c>
      <c r="S14" s="81">
        <v>0</v>
      </c>
      <c r="T14" s="82">
        <v>1288.5999999999999</v>
      </c>
      <c r="U14" s="81">
        <v>0</v>
      </c>
      <c r="V14" s="82">
        <v>1288.5999999999999</v>
      </c>
      <c r="W14" s="81">
        <v>0</v>
      </c>
      <c r="X14" s="82">
        <v>1288.5999999999999</v>
      </c>
      <c r="Y14" s="81">
        <v>0</v>
      </c>
      <c r="Z14" s="82">
        <v>1288.5999999999999</v>
      </c>
      <c r="AA14" s="83">
        <v>0</v>
      </c>
      <c r="AB14" s="83">
        <v>15463.2</v>
      </c>
      <c r="AC14" s="83">
        <v>-15463.2</v>
      </c>
      <c r="AD14" s="84">
        <v>-1</v>
      </c>
      <c r="AE14" s="83">
        <v>15463.2</v>
      </c>
      <c r="AF14" s="83">
        <v>15463.2</v>
      </c>
      <c r="AG14" s="85">
        <v>1</v>
      </c>
    </row>
    <row r="15" spans="1:35" hidden="1" x14ac:dyDescent="0.45">
      <c r="A15" s="77" t="s">
        <v>157</v>
      </c>
      <c r="B15" s="78" t="s">
        <v>158</v>
      </c>
      <c r="C15" s="79">
        <v>13305</v>
      </c>
      <c r="D15" s="80">
        <v>16785.78</v>
      </c>
      <c r="E15" s="81">
        <v>26611</v>
      </c>
      <c r="F15" s="80">
        <v>16785.78</v>
      </c>
      <c r="G15" s="81">
        <v>0</v>
      </c>
      <c r="H15" s="82">
        <v>16785.78</v>
      </c>
      <c r="I15" s="81">
        <v>0</v>
      </c>
      <c r="J15" s="82">
        <v>16785.78</v>
      </c>
      <c r="K15" s="79">
        <v>0</v>
      </c>
      <c r="L15" s="82">
        <v>16785.78</v>
      </c>
      <c r="M15" s="79">
        <v>0</v>
      </c>
      <c r="N15" s="82">
        <v>16785.78</v>
      </c>
      <c r="O15" s="79">
        <v>0</v>
      </c>
      <c r="P15" s="82">
        <v>16785.78</v>
      </c>
      <c r="Q15" s="81">
        <v>0</v>
      </c>
      <c r="R15" s="82">
        <v>16785.78</v>
      </c>
      <c r="S15" s="81">
        <v>0</v>
      </c>
      <c r="T15" s="82">
        <v>16785.78</v>
      </c>
      <c r="U15" s="81">
        <v>0</v>
      </c>
      <c r="V15" s="82">
        <v>16785.78</v>
      </c>
      <c r="W15" s="81">
        <v>0</v>
      </c>
      <c r="X15" s="82">
        <v>16785.78</v>
      </c>
      <c r="Y15" s="81">
        <v>0</v>
      </c>
      <c r="Z15" s="82">
        <v>16785.78</v>
      </c>
      <c r="AA15" s="83">
        <v>39916</v>
      </c>
      <c r="AB15" s="83">
        <v>201429.36</v>
      </c>
      <c r="AC15" s="83">
        <v>-161513.35999999999</v>
      </c>
      <c r="AD15" s="84">
        <v>-0.80183623678296001</v>
      </c>
      <c r="AE15" s="83">
        <v>201429.36</v>
      </c>
      <c r="AF15" s="83">
        <v>161513.35999999999</v>
      </c>
      <c r="AG15" s="85">
        <v>0.80183623678296001</v>
      </c>
    </row>
    <row r="16" spans="1:35" ht="14.65" thickTop="1" x14ac:dyDescent="0.45">
      <c r="A16" s="66" t="s">
        <v>19</v>
      </c>
      <c r="B16" s="86"/>
      <c r="C16" s="87">
        <f>SUM(C13:C15)</f>
        <v>13305</v>
      </c>
      <c r="D16" s="67">
        <v>63521.17</v>
      </c>
      <c r="E16" s="88">
        <f>SUM(E13:E15)</f>
        <v>55543</v>
      </c>
      <c r="F16" s="67">
        <v>63521.17</v>
      </c>
      <c r="G16" s="88">
        <v>0</v>
      </c>
      <c r="H16" s="89">
        <v>50466</v>
      </c>
      <c r="I16" s="88">
        <v>0</v>
      </c>
      <c r="J16" s="89">
        <v>63521.17</v>
      </c>
      <c r="K16" s="87">
        <v>0</v>
      </c>
      <c r="L16" s="89">
        <f>SUM(L13:L15)</f>
        <v>70151.38</v>
      </c>
      <c r="M16" s="87">
        <v>0</v>
      </c>
      <c r="N16" s="89">
        <f>SUM(N13:N15)</f>
        <v>70151.38</v>
      </c>
      <c r="O16" s="87">
        <v>0</v>
      </c>
      <c r="P16" s="89">
        <f>SUM(P13:P15)</f>
        <v>70151.38</v>
      </c>
      <c r="Q16" s="88">
        <v>0</v>
      </c>
      <c r="R16" s="89">
        <f>SUM(R13:R15)</f>
        <v>42550.569999999992</v>
      </c>
      <c r="S16" s="88">
        <v>0</v>
      </c>
      <c r="T16" s="89">
        <f>SUM(T13:T15)</f>
        <v>27448.239999999998</v>
      </c>
      <c r="U16" s="88">
        <v>0</v>
      </c>
      <c r="V16" s="89">
        <f>SUM(V13:V15)</f>
        <v>27448.239999999998</v>
      </c>
      <c r="W16" s="88">
        <v>0</v>
      </c>
      <c r="X16" s="89">
        <f>SUM(X13:X15)</f>
        <v>27448.239999999998</v>
      </c>
      <c r="Y16" s="88">
        <v>0</v>
      </c>
      <c r="Z16" s="89">
        <f>SUM(Z13:Z15)</f>
        <v>18074.379999999997</v>
      </c>
      <c r="AA16" s="69">
        <v>68848</v>
      </c>
      <c r="AB16" s="69">
        <v>762254.04</v>
      </c>
      <c r="AC16" s="69">
        <v>-693406.04</v>
      </c>
      <c r="AD16" s="68">
        <v>-0.90967840590257798</v>
      </c>
      <c r="AE16" s="69">
        <v>762254.04</v>
      </c>
      <c r="AF16" s="69">
        <v>693406.04</v>
      </c>
      <c r="AG16" s="90">
        <v>0.90967840590257798</v>
      </c>
    </row>
    <row r="17" spans="1:33" hidden="1" x14ac:dyDescent="0.45">
      <c r="A17" s="77" t="s">
        <v>159</v>
      </c>
      <c r="B17" s="78" t="s">
        <v>160</v>
      </c>
      <c r="C17" s="79">
        <v>944</v>
      </c>
      <c r="D17" s="80">
        <v>1416.48</v>
      </c>
      <c r="E17" s="81">
        <v>1887</v>
      </c>
      <c r="F17" s="80">
        <v>1416.48</v>
      </c>
      <c r="G17" s="81">
        <v>0</v>
      </c>
      <c r="H17" s="82">
        <v>1416.48</v>
      </c>
      <c r="I17" s="81">
        <v>0</v>
      </c>
      <c r="J17" s="82">
        <v>1416.48</v>
      </c>
      <c r="K17" s="79">
        <v>0</v>
      </c>
      <c r="L17" s="82">
        <v>1416.48</v>
      </c>
      <c r="M17" s="79">
        <v>0</v>
      </c>
      <c r="N17" s="82">
        <v>1416.48</v>
      </c>
      <c r="O17" s="79">
        <v>0</v>
      </c>
      <c r="P17" s="82">
        <v>1416.48</v>
      </c>
      <c r="Q17" s="81">
        <v>0</v>
      </c>
      <c r="R17" s="82">
        <v>1416.48</v>
      </c>
      <c r="S17" s="81">
        <v>0</v>
      </c>
      <c r="T17" s="82">
        <v>1416.48</v>
      </c>
      <c r="U17" s="81">
        <v>0</v>
      </c>
      <c r="V17" s="82">
        <v>1416.48</v>
      </c>
      <c r="W17" s="81">
        <v>0</v>
      </c>
      <c r="X17" s="82">
        <v>1416.48</v>
      </c>
      <c r="Y17" s="81">
        <v>0</v>
      </c>
      <c r="Z17" s="82">
        <v>1416.48</v>
      </c>
      <c r="AA17" s="83">
        <v>2831</v>
      </c>
      <c r="AB17" s="83">
        <v>16997.759999999998</v>
      </c>
      <c r="AC17" s="83">
        <v>-14166.76</v>
      </c>
      <c r="AD17" s="84">
        <v>-0.83344864264467799</v>
      </c>
      <c r="AE17" s="83">
        <v>16997.759999999998</v>
      </c>
      <c r="AF17" s="83">
        <v>14166.76</v>
      </c>
      <c r="AG17" s="85">
        <v>0.83344864264467799</v>
      </c>
    </row>
    <row r="18" spans="1:33" hidden="1" x14ac:dyDescent="0.45">
      <c r="A18" s="77" t="s">
        <v>161</v>
      </c>
      <c r="B18" s="78" t="s">
        <v>162</v>
      </c>
      <c r="C18" s="79">
        <v>0</v>
      </c>
      <c r="D18" s="80">
        <v>11160.23</v>
      </c>
      <c r="E18" s="81">
        <v>0</v>
      </c>
      <c r="F18" s="80">
        <v>11160.23</v>
      </c>
      <c r="G18" s="81">
        <v>0</v>
      </c>
      <c r="H18" s="82">
        <f>11160.23*1</f>
        <v>11160.23</v>
      </c>
      <c r="I18" s="81">
        <v>0</v>
      </c>
      <c r="J18" s="82">
        <f>11160.23*0</f>
        <v>0</v>
      </c>
      <c r="K18" s="79">
        <v>0</v>
      </c>
      <c r="L18" s="82">
        <f>11160.23*0</f>
        <v>0</v>
      </c>
      <c r="M18" s="79">
        <v>0</v>
      </c>
      <c r="N18" s="82">
        <f>11160.23*3</f>
        <v>33480.69</v>
      </c>
      <c r="O18" s="79">
        <v>0</v>
      </c>
      <c r="P18" s="82">
        <f>11160.23*0</f>
        <v>0</v>
      </c>
      <c r="Q18" s="81">
        <v>0</v>
      </c>
      <c r="R18" s="82">
        <f>11160.23*0</f>
        <v>0</v>
      </c>
      <c r="S18" s="81">
        <v>0</v>
      </c>
      <c r="T18" s="82">
        <f>11160.23*3</f>
        <v>33480.69</v>
      </c>
      <c r="U18" s="81">
        <v>0</v>
      </c>
      <c r="V18" s="82">
        <f>11160.23*0</f>
        <v>0</v>
      </c>
      <c r="W18" s="81">
        <v>0</v>
      </c>
      <c r="X18" s="82">
        <f>11160.23*0</f>
        <v>0</v>
      </c>
      <c r="Y18" s="81">
        <v>0</v>
      </c>
      <c r="Z18" s="82">
        <f>11160.23*3</f>
        <v>33480.69</v>
      </c>
      <c r="AA18" s="83">
        <v>0</v>
      </c>
      <c r="AB18" s="83">
        <v>133922.76</v>
      </c>
      <c r="AC18" s="83">
        <v>-133922.76</v>
      </c>
      <c r="AD18" s="84">
        <v>-1</v>
      </c>
      <c r="AE18" s="83">
        <v>133922.76</v>
      </c>
      <c r="AF18" s="83">
        <v>133922.76</v>
      </c>
      <c r="AG18" s="85">
        <v>1</v>
      </c>
    </row>
    <row r="19" spans="1:33" hidden="1" x14ac:dyDescent="0.45">
      <c r="A19" s="77" t="s">
        <v>163</v>
      </c>
      <c r="B19" s="78" t="s">
        <v>164</v>
      </c>
      <c r="C19" s="79">
        <v>0</v>
      </c>
      <c r="D19" s="80">
        <v>5304.92</v>
      </c>
      <c r="E19" s="81">
        <v>0</v>
      </c>
      <c r="F19" s="80">
        <v>5304.92</v>
      </c>
      <c r="G19" s="81">
        <v>0</v>
      </c>
      <c r="H19" s="82">
        <v>5304.92</v>
      </c>
      <c r="I19" s="81">
        <v>0</v>
      </c>
      <c r="J19" s="82">
        <v>5304.92</v>
      </c>
      <c r="K19" s="79">
        <v>0</v>
      </c>
      <c r="L19" s="82">
        <v>5304.92</v>
      </c>
      <c r="M19" s="79">
        <v>0</v>
      </c>
      <c r="N19" s="82">
        <v>5304.92</v>
      </c>
      <c r="O19" s="79">
        <v>0</v>
      </c>
      <c r="P19" s="82">
        <v>5304.92</v>
      </c>
      <c r="Q19" s="81">
        <v>0</v>
      </c>
      <c r="R19" s="82">
        <v>5304.92</v>
      </c>
      <c r="S19" s="81">
        <v>0</v>
      </c>
      <c r="T19" s="82">
        <v>5304.92</v>
      </c>
      <c r="U19" s="81">
        <v>0</v>
      </c>
      <c r="V19" s="82">
        <v>5304.92</v>
      </c>
      <c r="W19" s="81">
        <v>0</v>
      </c>
      <c r="X19" s="82">
        <v>5304.92</v>
      </c>
      <c r="Y19" s="81">
        <v>0</v>
      </c>
      <c r="Z19" s="82">
        <v>5304.92</v>
      </c>
      <c r="AA19" s="83">
        <v>0</v>
      </c>
      <c r="AB19" s="83">
        <v>63659.040000000001</v>
      </c>
      <c r="AC19" s="83">
        <v>-63659.040000000001</v>
      </c>
      <c r="AD19" s="84">
        <v>-1</v>
      </c>
      <c r="AE19" s="83">
        <v>63659.040000000001</v>
      </c>
      <c r="AF19" s="83">
        <v>63659.040000000001</v>
      </c>
      <c r="AG19" s="85">
        <v>1</v>
      </c>
    </row>
    <row r="20" spans="1:33" hidden="1" x14ac:dyDescent="0.45">
      <c r="A20" s="77" t="s">
        <v>165</v>
      </c>
      <c r="B20" s="78" t="s">
        <v>166</v>
      </c>
      <c r="C20" s="79">
        <v>0</v>
      </c>
      <c r="D20" s="80">
        <v>452</v>
      </c>
      <c r="E20" s="81">
        <v>0</v>
      </c>
      <c r="F20" s="80">
        <v>452</v>
      </c>
      <c r="G20" s="81">
        <v>0</v>
      </c>
      <c r="H20" s="82">
        <v>452</v>
      </c>
      <c r="I20" s="81">
        <v>0</v>
      </c>
      <c r="J20" s="82">
        <v>452</v>
      </c>
      <c r="K20" s="79">
        <v>0</v>
      </c>
      <c r="L20" s="82">
        <v>452</v>
      </c>
      <c r="M20" s="79">
        <v>0</v>
      </c>
      <c r="N20" s="82">
        <v>452</v>
      </c>
      <c r="O20" s="79">
        <v>0</v>
      </c>
      <c r="P20" s="82">
        <v>452</v>
      </c>
      <c r="Q20" s="81">
        <v>0</v>
      </c>
      <c r="R20" s="82">
        <v>452</v>
      </c>
      <c r="S20" s="81">
        <v>0</v>
      </c>
      <c r="T20" s="82">
        <v>452</v>
      </c>
      <c r="U20" s="81">
        <v>0</v>
      </c>
      <c r="V20" s="82">
        <v>452</v>
      </c>
      <c r="W20" s="81">
        <v>0</v>
      </c>
      <c r="X20" s="82">
        <v>452</v>
      </c>
      <c r="Y20" s="81">
        <v>0</v>
      </c>
      <c r="Z20" s="82">
        <v>452</v>
      </c>
      <c r="AA20" s="83">
        <v>0</v>
      </c>
      <c r="AB20" s="83">
        <v>5424</v>
      </c>
      <c r="AC20" s="83">
        <v>-5424</v>
      </c>
      <c r="AD20" s="84">
        <v>-1</v>
      </c>
      <c r="AE20" s="83">
        <v>5424</v>
      </c>
      <c r="AF20" s="83">
        <v>5424</v>
      </c>
      <c r="AG20" s="85">
        <v>1</v>
      </c>
    </row>
    <row r="21" spans="1:33" hidden="1" x14ac:dyDescent="0.45">
      <c r="A21" s="77" t="s">
        <v>167</v>
      </c>
      <c r="B21" s="78" t="s">
        <v>168</v>
      </c>
      <c r="C21" s="79">
        <v>0</v>
      </c>
      <c r="D21" s="80">
        <v>833.33</v>
      </c>
      <c r="E21" s="81">
        <v>0</v>
      </c>
      <c r="F21" s="80">
        <v>833.33</v>
      </c>
      <c r="G21" s="81">
        <v>0</v>
      </c>
      <c r="H21" s="82">
        <v>833.33</v>
      </c>
      <c r="I21" s="81">
        <v>0</v>
      </c>
      <c r="J21" s="82">
        <v>833.33</v>
      </c>
      <c r="K21" s="79">
        <v>0</v>
      </c>
      <c r="L21" s="82">
        <v>833.33</v>
      </c>
      <c r="M21" s="79">
        <v>0</v>
      </c>
      <c r="N21" s="82">
        <v>833.33</v>
      </c>
      <c r="O21" s="79">
        <v>0</v>
      </c>
      <c r="P21" s="82">
        <v>833.33</v>
      </c>
      <c r="Q21" s="81">
        <v>0</v>
      </c>
      <c r="R21" s="82">
        <v>833.33</v>
      </c>
      <c r="S21" s="81">
        <v>0</v>
      </c>
      <c r="T21" s="82">
        <v>833.33</v>
      </c>
      <c r="U21" s="81">
        <v>0</v>
      </c>
      <c r="V21" s="82">
        <v>833.33</v>
      </c>
      <c r="W21" s="81">
        <v>0</v>
      </c>
      <c r="X21" s="82">
        <v>833.33</v>
      </c>
      <c r="Y21" s="81">
        <v>0</v>
      </c>
      <c r="Z21" s="82">
        <v>833.33</v>
      </c>
      <c r="AA21" s="83">
        <v>0</v>
      </c>
      <c r="AB21" s="83">
        <v>9999.9599999999991</v>
      </c>
      <c r="AC21" s="83">
        <v>-9999.9599999999991</v>
      </c>
      <c r="AD21" s="84">
        <v>-1</v>
      </c>
      <c r="AE21" s="83">
        <v>9999.9599999999991</v>
      </c>
      <c r="AF21" s="83">
        <v>9999.9599999999991</v>
      </c>
      <c r="AG21" s="85">
        <v>1</v>
      </c>
    </row>
    <row r="22" spans="1:33" x14ac:dyDescent="0.45">
      <c r="A22" s="66" t="s">
        <v>20</v>
      </c>
      <c r="B22" s="86"/>
      <c r="C22" s="87">
        <f>SUM(C17:C21)</f>
        <v>944</v>
      </c>
      <c r="D22" s="67">
        <v>19166.96</v>
      </c>
      <c r="E22" s="88">
        <f>SUM(E17:E21)</f>
        <v>1887</v>
      </c>
      <c r="F22" s="67">
        <v>19166.96</v>
      </c>
      <c r="G22" s="88">
        <v>0</v>
      </c>
      <c r="H22" s="89">
        <v>103585</v>
      </c>
      <c r="I22" s="88">
        <v>0</v>
      </c>
      <c r="J22" s="89">
        <f>SUM(J17:J21)</f>
        <v>8006.73</v>
      </c>
      <c r="K22" s="87">
        <v>0</v>
      </c>
      <c r="L22" s="89">
        <f>SUM(L17:L21)</f>
        <v>8006.73</v>
      </c>
      <c r="M22" s="87">
        <v>0</v>
      </c>
      <c r="N22" s="89">
        <f>SUM(N17:N21)</f>
        <v>41487.420000000006</v>
      </c>
      <c r="O22" s="87">
        <v>0</v>
      </c>
      <c r="P22" s="89">
        <f>SUM(P17:P21)</f>
        <v>8006.73</v>
      </c>
      <c r="Q22" s="88">
        <v>0</v>
      </c>
      <c r="R22" s="89">
        <f>SUM(R17:R21)</f>
        <v>8006.73</v>
      </c>
      <c r="S22" s="88">
        <v>0</v>
      </c>
      <c r="T22" s="89">
        <f>SUM(T17:T21)</f>
        <v>41487.420000000006</v>
      </c>
      <c r="U22" s="88">
        <v>0</v>
      </c>
      <c r="V22" s="89">
        <f>SUM(V17:V21)</f>
        <v>8006.73</v>
      </c>
      <c r="W22" s="88">
        <v>0</v>
      </c>
      <c r="X22" s="89">
        <f>SUM(X17:X21)</f>
        <v>8006.73</v>
      </c>
      <c r="Y22" s="88">
        <v>0</v>
      </c>
      <c r="Z22" s="89">
        <f>SUM(Z17:Z21)</f>
        <v>41487.420000000006</v>
      </c>
      <c r="AA22" s="69">
        <v>2831</v>
      </c>
      <c r="AB22" s="69">
        <v>230003.52</v>
      </c>
      <c r="AC22" s="69">
        <v>-227172.52</v>
      </c>
      <c r="AD22" s="68">
        <v>-0.98769149272150303</v>
      </c>
      <c r="AE22" s="69">
        <v>230003.52</v>
      </c>
      <c r="AF22" s="69">
        <v>227172.52</v>
      </c>
      <c r="AG22" s="90">
        <v>0.98769149272150303</v>
      </c>
    </row>
    <row r="23" spans="1:33" hidden="1" x14ac:dyDescent="0.45">
      <c r="A23" s="77" t="s">
        <v>169</v>
      </c>
      <c r="B23" s="78" t="s">
        <v>170</v>
      </c>
      <c r="C23" s="79">
        <v>0</v>
      </c>
      <c r="D23" s="80">
        <v>111.59</v>
      </c>
      <c r="E23" s="81">
        <v>0</v>
      </c>
      <c r="F23" s="80">
        <v>111.59</v>
      </c>
      <c r="G23" s="81">
        <v>0</v>
      </c>
      <c r="H23" s="82">
        <v>111.59</v>
      </c>
      <c r="I23" s="81">
        <v>0</v>
      </c>
      <c r="J23" s="82">
        <v>111.59</v>
      </c>
      <c r="K23" s="79">
        <v>0</v>
      </c>
      <c r="L23" s="82">
        <v>111.59</v>
      </c>
      <c r="M23" s="79">
        <v>0</v>
      </c>
      <c r="N23" s="82">
        <v>111.59</v>
      </c>
      <c r="O23" s="79">
        <v>0</v>
      </c>
      <c r="P23" s="82">
        <v>111.59</v>
      </c>
      <c r="Q23" s="81">
        <v>0</v>
      </c>
      <c r="R23" s="82">
        <v>111.59</v>
      </c>
      <c r="S23" s="81">
        <v>0</v>
      </c>
      <c r="T23" s="82">
        <v>111.59</v>
      </c>
      <c r="U23" s="81">
        <v>0</v>
      </c>
      <c r="V23" s="82">
        <v>111.59</v>
      </c>
      <c r="W23" s="81">
        <v>0</v>
      </c>
      <c r="X23" s="82">
        <v>111.59</v>
      </c>
      <c r="Y23" s="81">
        <v>0</v>
      </c>
      <c r="Z23" s="82">
        <v>111.59</v>
      </c>
      <c r="AA23" s="83">
        <v>0</v>
      </c>
      <c r="AB23" s="83">
        <v>1339.08</v>
      </c>
      <c r="AC23" s="83">
        <v>-1339.08</v>
      </c>
      <c r="AD23" s="84">
        <v>-1</v>
      </c>
      <c r="AE23" s="83">
        <v>1339.08</v>
      </c>
      <c r="AF23" s="83">
        <v>1339.08</v>
      </c>
      <c r="AG23" s="85">
        <v>1</v>
      </c>
    </row>
    <row r="24" spans="1:33" hidden="1" x14ac:dyDescent="0.45">
      <c r="A24" s="77" t="s">
        <v>171</v>
      </c>
      <c r="B24" s="78" t="s">
        <v>172</v>
      </c>
      <c r="C24" s="79">
        <v>1493.3</v>
      </c>
      <c r="D24" s="80">
        <v>1159.73</v>
      </c>
      <c r="E24" s="81">
        <v>0</v>
      </c>
      <c r="F24" s="80">
        <v>1159.73</v>
      </c>
      <c r="G24" s="81">
        <v>0</v>
      </c>
      <c r="H24" s="82">
        <v>1159.73</v>
      </c>
      <c r="I24" s="81">
        <v>0</v>
      </c>
      <c r="J24" s="82">
        <v>1159.73</v>
      </c>
      <c r="K24" s="79">
        <v>0</v>
      </c>
      <c r="L24" s="82">
        <v>1159.73</v>
      </c>
      <c r="M24" s="79">
        <v>0</v>
      </c>
      <c r="N24" s="82">
        <v>1159.73</v>
      </c>
      <c r="O24" s="79">
        <v>0</v>
      </c>
      <c r="P24" s="82">
        <v>1159.73</v>
      </c>
      <c r="Q24" s="81">
        <v>0</v>
      </c>
      <c r="R24" s="82">
        <v>1159.73</v>
      </c>
      <c r="S24" s="81">
        <v>0</v>
      </c>
      <c r="T24" s="82">
        <v>1159.73</v>
      </c>
      <c r="U24" s="81">
        <v>0</v>
      </c>
      <c r="V24" s="82">
        <v>1159.73</v>
      </c>
      <c r="W24" s="81">
        <v>0</v>
      </c>
      <c r="X24" s="82">
        <v>1159.73</v>
      </c>
      <c r="Y24" s="81">
        <v>0</v>
      </c>
      <c r="Z24" s="82">
        <v>1159.73</v>
      </c>
      <c r="AA24" s="83">
        <v>1493.3</v>
      </c>
      <c r="AB24" s="83">
        <v>13916.76</v>
      </c>
      <c r="AC24" s="83">
        <v>-12423.46</v>
      </c>
      <c r="AD24" s="84">
        <v>-0.89269772562004401</v>
      </c>
      <c r="AE24" s="83">
        <v>13916.76</v>
      </c>
      <c r="AF24" s="83">
        <v>12423.46</v>
      </c>
      <c r="AG24" s="85">
        <v>0.89269772562004401</v>
      </c>
    </row>
    <row r="25" spans="1:33" hidden="1" x14ac:dyDescent="0.45">
      <c r="A25" s="77" t="s">
        <v>173</v>
      </c>
      <c r="B25" s="78" t="s">
        <v>174</v>
      </c>
      <c r="C25" s="79">
        <v>0</v>
      </c>
      <c r="D25" s="80">
        <v>9638.27</v>
      </c>
      <c r="E25" s="81">
        <v>0</v>
      </c>
      <c r="F25" s="80">
        <v>9638.27</v>
      </c>
      <c r="G25" s="81">
        <v>0</v>
      </c>
      <c r="H25" s="82">
        <v>9638.27</v>
      </c>
      <c r="I25" s="81">
        <v>0</v>
      </c>
      <c r="J25" s="82">
        <v>9638.27</v>
      </c>
      <c r="K25" s="79">
        <v>0</v>
      </c>
      <c r="L25" s="82">
        <v>9638.27</v>
      </c>
      <c r="M25" s="79">
        <v>0</v>
      </c>
      <c r="N25" s="82">
        <v>9638.27</v>
      </c>
      <c r="O25" s="79">
        <v>0</v>
      </c>
      <c r="P25" s="82">
        <v>9638.27</v>
      </c>
      <c r="Q25" s="81">
        <v>0</v>
      </c>
      <c r="R25" s="82">
        <v>9638.27</v>
      </c>
      <c r="S25" s="81">
        <v>0</v>
      </c>
      <c r="T25" s="82">
        <v>9638.27</v>
      </c>
      <c r="U25" s="81">
        <v>0</v>
      </c>
      <c r="V25" s="82">
        <v>9638.27</v>
      </c>
      <c r="W25" s="81">
        <v>0</v>
      </c>
      <c r="X25" s="82">
        <v>9638.27</v>
      </c>
      <c r="Y25" s="81">
        <v>0</v>
      </c>
      <c r="Z25" s="82">
        <v>9638.27</v>
      </c>
      <c r="AA25" s="83">
        <v>0</v>
      </c>
      <c r="AB25" s="83">
        <v>115659.24</v>
      </c>
      <c r="AC25" s="83">
        <v>-115659.24</v>
      </c>
      <c r="AD25" s="84">
        <v>-1</v>
      </c>
      <c r="AE25" s="83">
        <v>115659.24</v>
      </c>
      <c r="AF25" s="83">
        <v>115659.24</v>
      </c>
      <c r="AG25" s="85">
        <v>1</v>
      </c>
    </row>
    <row r="26" spans="1:33" hidden="1" x14ac:dyDescent="0.45">
      <c r="A26" s="77" t="s">
        <v>175</v>
      </c>
      <c r="B26" s="78" t="s">
        <v>176</v>
      </c>
      <c r="C26" s="79">
        <v>0</v>
      </c>
      <c r="D26" s="80">
        <v>5872.5</v>
      </c>
      <c r="E26" s="81">
        <v>0</v>
      </c>
      <c r="F26" s="80">
        <v>5872.5</v>
      </c>
      <c r="G26" s="81">
        <v>0</v>
      </c>
      <c r="H26" s="82">
        <v>5872.5</v>
      </c>
      <c r="I26" s="81">
        <v>0</v>
      </c>
      <c r="J26" s="82">
        <v>5872.5</v>
      </c>
      <c r="K26" s="79">
        <v>0</v>
      </c>
      <c r="L26" s="82">
        <v>5872.5</v>
      </c>
      <c r="M26" s="79">
        <v>0</v>
      </c>
      <c r="N26" s="82">
        <v>5872.5</v>
      </c>
      <c r="O26" s="79">
        <v>0</v>
      </c>
      <c r="P26" s="82">
        <v>5872.5</v>
      </c>
      <c r="Q26" s="81">
        <v>0</v>
      </c>
      <c r="R26" s="82">
        <v>5872.5</v>
      </c>
      <c r="S26" s="81">
        <v>0</v>
      </c>
      <c r="T26" s="82">
        <v>5872.5</v>
      </c>
      <c r="U26" s="81">
        <v>0</v>
      </c>
      <c r="V26" s="82">
        <v>5872.5</v>
      </c>
      <c r="W26" s="81">
        <v>0</v>
      </c>
      <c r="X26" s="82">
        <v>5872.5</v>
      </c>
      <c r="Y26" s="81">
        <v>0</v>
      </c>
      <c r="Z26" s="82">
        <v>5872.5</v>
      </c>
      <c r="AA26" s="83">
        <v>0</v>
      </c>
      <c r="AB26" s="83">
        <v>70470</v>
      </c>
      <c r="AC26" s="83">
        <v>-70470</v>
      </c>
      <c r="AD26" s="84">
        <v>-1</v>
      </c>
      <c r="AE26" s="83">
        <v>70470</v>
      </c>
      <c r="AF26" s="83">
        <v>70470</v>
      </c>
      <c r="AG26" s="85">
        <v>1</v>
      </c>
    </row>
    <row r="27" spans="1:33" x14ac:dyDescent="0.45">
      <c r="A27" s="66" t="s">
        <v>21</v>
      </c>
      <c r="B27" s="86"/>
      <c r="C27" s="87">
        <v>1493.3</v>
      </c>
      <c r="D27" s="67">
        <v>16782.09</v>
      </c>
      <c r="E27" s="88">
        <v>0</v>
      </c>
      <c r="F27" s="67">
        <v>16782.09</v>
      </c>
      <c r="G27" s="88">
        <v>0</v>
      </c>
      <c r="H27" s="89">
        <v>15670.69</v>
      </c>
      <c r="I27" s="88">
        <v>0</v>
      </c>
      <c r="J27" s="89">
        <v>16782.09</v>
      </c>
      <c r="K27" s="87">
        <v>0</v>
      </c>
      <c r="L27" s="89">
        <v>16782.09</v>
      </c>
      <c r="M27" s="87">
        <v>0</v>
      </c>
      <c r="N27" s="89">
        <v>16782.09</v>
      </c>
      <c r="O27" s="87">
        <v>0</v>
      </c>
      <c r="P27" s="89">
        <v>16782.09</v>
      </c>
      <c r="Q27" s="88">
        <v>0</v>
      </c>
      <c r="R27" s="89">
        <v>16782.09</v>
      </c>
      <c r="S27" s="88">
        <v>0</v>
      </c>
      <c r="T27" s="89">
        <v>16782.09</v>
      </c>
      <c r="U27" s="88">
        <v>0</v>
      </c>
      <c r="V27" s="89">
        <v>16782.09</v>
      </c>
      <c r="W27" s="88">
        <v>0</v>
      </c>
      <c r="X27" s="89">
        <v>16782.09</v>
      </c>
      <c r="Y27" s="88">
        <v>0</v>
      </c>
      <c r="Z27" s="89">
        <v>16782.09</v>
      </c>
      <c r="AA27" s="69">
        <v>1493.3</v>
      </c>
      <c r="AB27" s="69">
        <v>201385.08</v>
      </c>
      <c r="AC27" s="69">
        <v>-199891.78</v>
      </c>
      <c r="AD27" s="68">
        <v>-0.99258485286000298</v>
      </c>
      <c r="AE27" s="69">
        <v>201385.08</v>
      </c>
      <c r="AF27" s="69">
        <v>199891.78</v>
      </c>
      <c r="AG27" s="90">
        <v>0.99258485286000298</v>
      </c>
    </row>
    <row r="28" spans="1:33" hidden="1" x14ac:dyDescent="0.45">
      <c r="A28" s="77" t="s">
        <v>177</v>
      </c>
      <c r="B28" s="78" t="s">
        <v>178</v>
      </c>
      <c r="C28" s="79">
        <v>3</v>
      </c>
      <c r="D28" s="80">
        <v>0</v>
      </c>
      <c r="E28" s="81">
        <v>3.03</v>
      </c>
      <c r="F28" s="80">
        <v>0</v>
      </c>
      <c r="G28" s="91"/>
      <c r="H28" s="92"/>
      <c r="I28" s="91"/>
      <c r="J28" s="92"/>
      <c r="K28" s="93"/>
      <c r="L28" s="92"/>
      <c r="M28" s="93"/>
      <c r="N28" s="92"/>
      <c r="O28" s="93"/>
      <c r="P28" s="92"/>
      <c r="Q28" s="91"/>
      <c r="R28" s="92"/>
      <c r="S28" s="91"/>
      <c r="T28" s="92"/>
      <c r="U28" s="91"/>
      <c r="V28" s="92"/>
      <c r="W28" s="91"/>
      <c r="X28" s="92"/>
      <c r="Y28" s="91"/>
      <c r="Z28" s="92"/>
      <c r="AA28" s="83">
        <v>6.03</v>
      </c>
      <c r="AB28" s="83">
        <v>0</v>
      </c>
      <c r="AC28" s="83">
        <v>6.03</v>
      </c>
      <c r="AD28" s="84">
        <v>0</v>
      </c>
      <c r="AE28" s="83">
        <v>0</v>
      </c>
      <c r="AF28" s="83">
        <v>-6.03</v>
      </c>
      <c r="AG28" s="85">
        <v>0</v>
      </c>
    </row>
    <row r="29" spans="1:33" hidden="1" x14ac:dyDescent="0.45">
      <c r="A29" s="77" t="s">
        <v>179</v>
      </c>
      <c r="B29" s="78" t="s">
        <v>180</v>
      </c>
      <c r="C29" s="79">
        <v>0</v>
      </c>
      <c r="D29" s="80">
        <v>500</v>
      </c>
      <c r="E29" s="81">
        <v>0</v>
      </c>
      <c r="F29" s="80">
        <v>500</v>
      </c>
      <c r="G29" s="81">
        <v>0</v>
      </c>
      <c r="H29" s="82">
        <v>500</v>
      </c>
      <c r="I29" s="81">
        <v>0</v>
      </c>
      <c r="J29" s="82">
        <v>500</v>
      </c>
      <c r="K29" s="79">
        <v>0</v>
      </c>
      <c r="L29" s="82">
        <v>500</v>
      </c>
      <c r="M29" s="79">
        <v>0</v>
      </c>
      <c r="N29" s="82">
        <v>500</v>
      </c>
      <c r="O29" s="79">
        <v>0</v>
      </c>
      <c r="P29" s="82">
        <v>500</v>
      </c>
      <c r="Q29" s="81">
        <v>0</v>
      </c>
      <c r="R29" s="82">
        <v>500</v>
      </c>
      <c r="S29" s="81">
        <v>0</v>
      </c>
      <c r="T29" s="82">
        <v>500</v>
      </c>
      <c r="U29" s="81">
        <v>0</v>
      </c>
      <c r="V29" s="82">
        <v>500</v>
      </c>
      <c r="W29" s="81">
        <v>0</v>
      </c>
      <c r="X29" s="82">
        <v>500</v>
      </c>
      <c r="Y29" s="81">
        <v>0</v>
      </c>
      <c r="Z29" s="82">
        <v>500</v>
      </c>
      <c r="AA29" s="83">
        <v>0</v>
      </c>
      <c r="AB29" s="83">
        <v>6000</v>
      </c>
      <c r="AC29" s="83">
        <v>-6000</v>
      </c>
      <c r="AD29" s="84">
        <v>-1</v>
      </c>
      <c r="AE29" s="83">
        <v>6000</v>
      </c>
      <c r="AF29" s="83">
        <v>6000</v>
      </c>
      <c r="AG29" s="85">
        <v>1</v>
      </c>
    </row>
    <row r="30" spans="1:33" hidden="1" x14ac:dyDescent="0.45">
      <c r="A30" s="77" t="s">
        <v>181</v>
      </c>
      <c r="B30" s="78" t="s">
        <v>182</v>
      </c>
      <c r="C30" s="79">
        <v>85</v>
      </c>
      <c r="D30" s="80">
        <v>500</v>
      </c>
      <c r="E30" s="81">
        <v>0</v>
      </c>
      <c r="F30" s="80">
        <v>500</v>
      </c>
      <c r="G30" s="81">
        <v>0</v>
      </c>
      <c r="H30" s="82">
        <v>500</v>
      </c>
      <c r="I30" s="81">
        <v>0</v>
      </c>
      <c r="J30" s="82">
        <v>500</v>
      </c>
      <c r="K30" s="79">
        <v>0</v>
      </c>
      <c r="L30" s="82">
        <v>500</v>
      </c>
      <c r="M30" s="79">
        <v>0</v>
      </c>
      <c r="N30" s="82">
        <v>500</v>
      </c>
      <c r="O30" s="79">
        <v>0</v>
      </c>
      <c r="P30" s="82">
        <v>500</v>
      </c>
      <c r="Q30" s="81">
        <v>0</v>
      </c>
      <c r="R30" s="82">
        <v>500</v>
      </c>
      <c r="S30" s="81">
        <v>0</v>
      </c>
      <c r="T30" s="82">
        <v>500</v>
      </c>
      <c r="U30" s="81">
        <v>0</v>
      </c>
      <c r="V30" s="82">
        <v>500</v>
      </c>
      <c r="W30" s="81">
        <v>0</v>
      </c>
      <c r="X30" s="82">
        <v>500</v>
      </c>
      <c r="Y30" s="81">
        <v>0</v>
      </c>
      <c r="Z30" s="82">
        <v>500</v>
      </c>
      <c r="AA30" s="83">
        <v>85</v>
      </c>
      <c r="AB30" s="83">
        <v>6000</v>
      </c>
      <c r="AC30" s="83">
        <v>-5915</v>
      </c>
      <c r="AD30" s="84">
        <v>-0.98583333333333301</v>
      </c>
      <c r="AE30" s="83">
        <v>6000</v>
      </c>
      <c r="AF30" s="83">
        <v>5915</v>
      </c>
      <c r="AG30" s="85">
        <v>0.98583333333333301</v>
      </c>
    </row>
    <row r="31" spans="1:33" hidden="1" x14ac:dyDescent="0.45">
      <c r="A31" s="77" t="s">
        <v>183</v>
      </c>
      <c r="B31" s="78" t="s">
        <v>184</v>
      </c>
      <c r="C31" s="79">
        <v>500</v>
      </c>
      <c r="D31" s="80">
        <v>0</v>
      </c>
      <c r="E31" s="81">
        <v>2600</v>
      </c>
      <c r="F31" s="80">
        <v>0</v>
      </c>
      <c r="G31" s="91"/>
      <c r="H31" s="92"/>
      <c r="I31" s="91"/>
      <c r="J31" s="92"/>
      <c r="K31" s="93"/>
      <c r="L31" s="92"/>
      <c r="M31" s="93"/>
      <c r="N31" s="92"/>
      <c r="O31" s="93"/>
      <c r="P31" s="92"/>
      <c r="Q31" s="91"/>
      <c r="R31" s="92"/>
      <c r="S31" s="91"/>
      <c r="T31" s="92"/>
      <c r="U31" s="91"/>
      <c r="V31" s="92"/>
      <c r="W31" s="91"/>
      <c r="X31" s="92"/>
      <c r="Y31" s="91"/>
      <c r="Z31" s="92"/>
      <c r="AA31" s="83">
        <v>3100</v>
      </c>
      <c r="AB31" s="83">
        <v>0</v>
      </c>
      <c r="AC31" s="83">
        <v>3100</v>
      </c>
      <c r="AD31" s="84">
        <v>0</v>
      </c>
      <c r="AE31" s="83">
        <v>0</v>
      </c>
      <c r="AF31" s="83">
        <v>-3100</v>
      </c>
      <c r="AG31" s="85">
        <v>0</v>
      </c>
    </row>
    <row r="32" spans="1:33" hidden="1" x14ac:dyDescent="0.45">
      <c r="A32" s="77" t="s">
        <v>185</v>
      </c>
      <c r="B32" s="78" t="s">
        <v>186</v>
      </c>
      <c r="C32" s="79">
        <v>2988</v>
      </c>
      <c r="D32" s="80">
        <v>4228.8500000000004</v>
      </c>
      <c r="E32" s="81">
        <v>5976</v>
      </c>
      <c r="F32" s="80">
        <v>4228.8500000000004</v>
      </c>
      <c r="G32" s="81">
        <v>0</v>
      </c>
      <c r="H32" s="82">
        <v>4228.8500000000004</v>
      </c>
      <c r="I32" s="81">
        <v>0</v>
      </c>
      <c r="J32" s="82">
        <v>4228.8500000000004</v>
      </c>
      <c r="K32" s="79">
        <v>0</v>
      </c>
      <c r="L32" s="82">
        <v>4228.8500000000004</v>
      </c>
      <c r="M32" s="79">
        <v>0</v>
      </c>
      <c r="N32" s="82">
        <v>4228.8500000000004</v>
      </c>
      <c r="O32" s="79">
        <v>0</v>
      </c>
      <c r="P32" s="82">
        <v>4228.8500000000004</v>
      </c>
      <c r="Q32" s="81">
        <v>0</v>
      </c>
      <c r="R32" s="82">
        <v>4228.8500000000004</v>
      </c>
      <c r="S32" s="81">
        <v>0</v>
      </c>
      <c r="T32" s="82">
        <v>4228.8500000000004</v>
      </c>
      <c r="U32" s="81">
        <v>0</v>
      </c>
      <c r="V32" s="82">
        <v>4228.8500000000004</v>
      </c>
      <c r="W32" s="81">
        <v>0</v>
      </c>
      <c r="X32" s="82">
        <v>4228.8500000000004</v>
      </c>
      <c r="Y32" s="81">
        <v>0</v>
      </c>
      <c r="Z32" s="82">
        <v>4228.8500000000004</v>
      </c>
      <c r="AA32" s="83">
        <v>8964</v>
      </c>
      <c r="AB32" s="83">
        <v>50746.2</v>
      </c>
      <c r="AC32" s="83">
        <v>-41782.199999999997</v>
      </c>
      <c r="AD32" s="84">
        <v>-0.82335623159960702</v>
      </c>
      <c r="AE32" s="83">
        <v>50746.2</v>
      </c>
      <c r="AF32" s="83">
        <v>41782.199999999997</v>
      </c>
      <c r="AG32" s="85">
        <v>0.82335623159960702</v>
      </c>
    </row>
    <row r="33" spans="1:33" hidden="1" x14ac:dyDescent="0.45">
      <c r="A33" s="77" t="s">
        <v>294</v>
      </c>
      <c r="B33" s="78" t="s">
        <v>295</v>
      </c>
      <c r="C33" s="93"/>
      <c r="D33" s="78"/>
      <c r="E33" s="81">
        <v>0</v>
      </c>
      <c r="F33" s="80">
        <v>0</v>
      </c>
      <c r="G33" s="91"/>
      <c r="H33" s="92"/>
      <c r="I33" s="91"/>
      <c r="J33" s="92"/>
      <c r="K33" s="93"/>
      <c r="L33" s="92"/>
      <c r="M33" s="93"/>
      <c r="N33" s="92"/>
      <c r="O33" s="93"/>
      <c r="P33" s="92"/>
      <c r="Q33" s="91"/>
      <c r="R33" s="92"/>
      <c r="S33" s="91"/>
      <c r="T33" s="92"/>
      <c r="U33" s="91"/>
      <c r="V33" s="92"/>
      <c r="W33" s="91"/>
      <c r="X33" s="92"/>
      <c r="Y33" s="91"/>
      <c r="Z33" s="92"/>
      <c r="AA33" s="83">
        <v>0</v>
      </c>
      <c r="AB33" s="83">
        <v>0</v>
      </c>
      <c r="AC33" s="83">
        <v>0</v>
      </c>
      <c r="AD33" s="84">
        <v>0</v>
      </c>
      <c r="AE33" s="83">
        <v>0</v>
      </c>
      <c r="AF33" s="83">
        <v>0</v>
      </c>
      <c r="AG33" s="94"/>
    </row>
    <row r="34" spans="1:33" x14ac:dyDescent="0.45">
      <c r="A34" s="66" t="s">
        <v>22</v>
      </c>
      <c r="B34" s="86"/>
      <c r="C34" s="87">
        <v>3576</v>
      </c>
      <c r="D34" s="67">
        <v>5228.8500000000004</v>
      </c>
      <c r="E34" s="88">
        <v>8579.0300000000007</v>
      </c>
      <c r="F34" s="67">
        <v>5228.8500000000004</v>
      </c>
      <c r="G34" s="88">
        <v>0</v>
      </c>
      <c r="H34" s="89">
        <v>4110.45</v>
      </c>
      <c r="I34" s="88">
        <v>0</v>
      </c>
      <c r="J34" s="89">
        <v>5228.8500000000004</v>
      </c>
      <c r="K34" s="87">
        <v>0</v>
      </c>
      <c r="L34" s="89">
        <v>5228.8500000000004</v>
      </c>
      <c r="M34" s="87">
        <v>0</v>
      </c>
      <c r="N34" s="89">
        <v>5228.8500000000004</v>
      </c>
      <c r="O34" s="87">
        <v>0</v>
      </c>
      <c r="P34" s="89">
        <v>5228.8500000000004</v>
      </c>
      <c r="Q34" s="88">
        <v>0</v>
      </c>
      <c r="R34" s="89">
        <v>5228.8500000000004</v>
      </c>
      <c r="S34" s="88">
        <v>0</v>
      </c>
      <c r="T34" s="89">
        <v>5228.8500000000004</v>
      </c>
      <c r="U34" s="88">
        <v>0</v>
      </c>
      <c r="V34" s="89">
        <v>5228.8500000000004</v>
      </c>
      <c r="W34" s="88">
        <v>0</v>
      </c>
      <c r="X34" s="89">
        <v>5228.8500000000004</v>
      </c>
      <c r="Y34" s="88">
        <v>0</v>
      </c>
      <c r="Z34" s="89">
        <v>5228.8500000000004</v>
      </c>
      <c r="AA34" s="69">
        <v>12155.03</v>
      </c>
      <c r="AB34" s="69">
        <v>62746.2</v>
      </c>
      <c r="AC34" s="69">
        <v>-50591.17</v>
      </c>
      <c r="AD34" s="68">
        <v>-0.80628261153663505</v>
      </c>
      <c r="AE34" s="69">
        <v>62746.2</v>
      </c>
      <c r="AF34" s="69">
        <v>50591.17</v>
      </c>
      <c r="AG34" s="90">
        <v>0.80628261153663505</v>
      </c>
    </row>
    <row r="35" spans="1:33" x14ac:dyDescent="0.45">
      <c r="A35" s="70" t="s">
        <v>23</v>
      </c>
      <c r="B35" s="95"/>
      <c r="C35" s="96">
        <f>+C34+C27+C22+C16</f>
        <v>19318.3</v>
      </c>
      <c r="D35" s="71">
        <v>104699.07</v>
      </c>
      <c r="E35" s="97">
        <f>+E34+E27+E22+E16</f>
        <v>66009.03</v>
      </c>
      <c r="F35" s="71">
        <v>104699.07</v>
      </c>
      <c r="G35" s="97">
        <v>0</v>
      </c>
      <c r="H35" s="98">
        <f>+H34+H27+H22+H16</f>
        <v>173832.14</v>
      </c>
      <c r="I35" s="97">
        <v>0</v>
      </c>
      <c r="J35" s="98">
        <f>+J34+J27+J22+J16</f>
        <v>93538.84</v>
      </c>
      <c r="K35" s="96">
        <v>0</v>
      </c>
      <c r="L35" s="98">
        <f>+L34+L27+L22+L16</f>
        <v>100169.05</v>
      </c>
      <c r="M35" s="96">
        <v>0</v>
      </c>
      <c r="N35" s="98">
        <f>+N34+N27+N22+N16</f>
        <v>133649.74000000002</v>
      </c>
      <c r="O35" s="96">
        <v>0</v>
      </c>
      <c r="P35" s="98">
        <f>+P34+P27+P22+P16</f>
        <v>100169.05</v>
      </c>
      <c r="Q35" s="97">
        <v>0</v>
      </c>
      <c r="R35" s="98">
        <f>+R34+R27+R22+R16</f>
        <v>72568.239999999991</v>
      </c>
      <c r="S35" s="97">
        <v>0</v>
      </c>
      <c r="T35" s="98">
        <f>+T34+T27+T22+T16</f>
        <v>90946.6</v>
      </c>
      <c r="U35" s="97">
        <v>0</v>
      </c>
      <c r="V35" s="98">
        <f>+V34+V27+V22+V16</f>
        <v>57465.91</v>
      </c>
      <c r="W35" s="97">
        <v>0</v>
      </c>
      <c r="X35" s="98">
        <f>+X34+X27+X22+X16</f>
        <v>57465.91</v>
      </c>
      <c r="Y35" s="97">
        <v>0</v>
      </c>
      <c r="Z35" s="98">
        <f>+Z34+Z27+Z22+Z16</f>
        <v>81572.740000000005</v>
      </c>
      <c r="AA35" s="73">
        <v>85327.33</v>
      </c>
      <c r="AB35" s="73">
        <v>1256388.8400000001</v>
      </c>
      <c r="AC35" s="73">
        <v>-1171061.51</v>
      </c>
      <c r="AD35" s="72">
        <v>-0.93208525316095603</v>
      </c>
      <c r="AE35" s="73">
        <v>1256388.8400000001</v>
      </c>
      <c r="AF35" s="73">
        <v>1171061.51</v>
      </c>
      <c r="AG35" s="99">
        <v>0.93208525316095603</v>
      </c>
    </row>
    <row r="36" spans="1:33" hidden="1" x14ac:dyDescent="0.45">
      <c r="A36" s="77" t="s">
        <v>187</v>
      </c>
      <c r="B36" s="78" t="s">
        <v>188</v>
      </c>
      <c r="C36" s="79">
        <v>0</v>
      </c>
      <c r="D36" s="80">
        <v>23995.08</v>
      </c>
      <c r="E36" s="81">
        <v>10869.93</v>
      </c>
      <c r="F36" s="80">
        <v>23995.08</v>
      </c>
      <c r="G36" s="81">
        <v>0</v>
      </c>
      <c r="H36" s="82">
        <v>23995.08</v>
      </c>
      <c r="I36" s="81">
        <v>0</v>
      </c>
      <c r="J36" s="82">
        <v>23995.08</v>
      </c>
      <c r="K36" s="79">
        <v>0</v>
      </c>
      <c r="L36" s="82">
        <v>23995.08</v>
      </c>
      <c r="M36" s="79">
        <v>0</v>
      </c>
      <c r="N36" s="82">
        <v>23995.08</v>
      </c>
      <c r="O36" s="79">
        <v>0</v>
      </c>
      <c r="P36" s="82">
        <v>23995.08</v>
      </c>
      <c r="Q36" s="81">
        <v>0</v>
      </c>
      <c r="R36" s="82">
        <v>23995.08</v>
      </c>
      <c r="S36" s="81">
        <v>0</v>
      </c>
      <c r="T36" s="82">
        <v>23995.08</v>
      </c>
      <c r="U36" s="81">
        <v>0</v>
      </c>
      <c r="V36" s="82">
        <v>23995.08</v>
      </c>
      <c r="W36" s="81">
        <v>0</v>
      </c>
      <c r="X36" s="82">
        <v>23995.08</v>
      </c>
      <c r="Y36" s="81">
        <v>0</v>
      </c>
      <c r="Z36" s="82">
        <v>23995.08</v>
      </c>
      <c r="AA36" s="83">
        <v>10869.93</v>
      </c>
      <c r="AB36" s="83">
        <v>287940.96000000002</v>
      </c>
      <c r="AC36" s="83">
        <v>277071.03000000003</v>
      </c>
      <c r="AD36" s="84">
        <v>0.96224944863697104</v>
      </c>
      <c r="AE36" s="83">
        <v>287940.96000000002</v>
      </c>
      <c r="AF36" s="83">
        <v>277071.03000000003</v>
      </c>
      <c r="AG36" s="85">
        <v>0.96224944863697104</v>
      </c>
    </row>
    <row r="37" spans="1:33" hidden="1" x14ac:dyDescent="0.45">
      <c r="A37" s="77" t="s">
        <v>296</v>
      </c>
      <c r="B37" s="78" t="s">
        <v>297</v>
      </c>
      <c r="C37" s="93"/>
      <c r="D37" s="78"/>
      <c r="E37" s="81">
        <v>750</v>
      </c>
      <c r="F37" s="80">
        <v>0</v>
      </c>
      <c r="G37" s="81">
        <v>2421.7600000000002</v>
      </c>
      <c r="H37" s="82">
        <v>0</v>
      </c>
      <c r="I37" s="91"/>
      <c r="J37" s="92"/>
      <c r="K37" s="93"/>
      <c r="L37" s="92"/>
      <c r="M37" s="93"/>
      <c r="N37" s="92"/>
      <c r="O37" s="93"/>
      <c r="P37" s="92"/>
      <c r="Q37" s="91"/>
      <c r="R37" s="92"/>
      <c r="S37" s="91"/>
      <c r="T37" s="92"/>
      <c r="U37" s="91"/>
      <c r="V37" s="92"/>
      <c r="W37" s="91"/>
      <c r="X37" s="92"/>
      <c r="Y37" s="91"/>
      <c r="Z37" s="92"/>
      <c r="AA37" s="83">
        <v>3171.76</v>
      </c>
      <c r="AB37" s="83">
        <v>0</v>
      </c>
      <c r="AC37" s="83">
        <v>-3171.76</v>
      </c>
      <c r="AD37" s="84">
        <v>0</v>
      </c>
      <c r="AE37" s="83">
        <v>0</v>
      </c>
      <c r="AF37" s="83">
        <v>-3171.76</v>
      </c>
      <c r="AG37" s="85">
        <v>0</v>
      </c>
    </row>
    <row r="38" spans="1:33" hidden="1" x14ac:dyDescent="0.45">
      <c r="A38" s="77" t="s">
        <v>189</v>
      </c>
      <c r="B38" s="78" t="s">
        <v>190</v>
      </c>
      <c r="C38" s="79">
        <v>3751.83</v>
      </c>
      <c r="D38" s="80">
        <v>2060</v>
      </c>
      <c r="E38" s="81">
        <v>1835.2</v>
      </c>
      <c r="F38" s="80">
        <v>2060</v>
      </c>
      <c r="G38" s="81">
        <v>2018.72</v>
      </c>
      <c r="H38" s="82">
        <v>2060</v>
      </c>
      <c r="I38" s="81">
        <v>0</v>
      </c>
      <c r="J38" s="82">
        <v>2060</v>
      </c>
      <c r="K38" s="79">
        <v>0</v>
      </c>
      <c r="L38" s="82">
        <v>2060</v>
      </c>
      <c r="M38" s="79">
        <v>0</v>
      </c>
      <c r="N38" s="82">
        <v>2060</v>
      </c>
      <c r="O38" s="79">
        <v>0</v>
      </c>
      <c r="P38" s="82">
        <v>2060</v>
      </c>
      <c r="Q38" s="81">
        <v>0</v>
      </c>
      <c r="R38" s="82">
        <v>2060</v>
      </c>
      <c r="S38" s="81">
        <v>0</v>
      </c>
      <c r="T38" s="82">
        <v>2060</v>
      </c>
      <c r="U38" s="81">
        <v>0</v>
      </c>
      <c r="V38" s="82">
        <v>2060</v>
      </c>
      <c r="W38" s="81">
        <v>0</v>
      </c>
      <c r="X38" s="82">
        <v>2060</v>
      </c>
      <c r="Y38" s="81">
        <v>0</v>
      </c>
      <c r="Z38" s="82">
        <v>2060</v>
      </c>
      <c r="AA38" s="83">
        <v>7605.75</v>
      </c>
      <c r="AB38" s="83">
        <v>24720</v>
      </c>
      <c r="AC38" s="83">
        <v>17114.25</v>
      </c>
      <c r="AD38" s="84">
        <v>0.69232402912621405</v>
      </c>
      <c r="AE38" s="83">
        <v>24720</v>
      </c>
      <c r="AF38" s="83">
        <v>17114.25</v>
      </c>
      <c r="AG38" s="85">
        <v>0.69232402912621405</v>
      </c>
    </row>
    <row r="39" spans="1:33" x14ac:dyDescent="0.45">
      <c r="A39" s="66" t="s">
        <v>24</v>
      </c>
      <c r="B39" s="86"/>
      <c r="C39" s="87">
        <v>3751.83</v>
      </c>
      <c r="D39" s="67">
        <v>26055.08</v>
      </c>
      <c r="E39" s="88">
        <v>13455.13</v>
      </c>
      <c r="F39" s="67">
        <v>26055.08</v>
      </c>
      <c r="G39" s="88">
        <v>4440.4799999999996</v>
      </c>
      <c r="H39" s="89">
        <v>30560.94</v>
      </c>
      <c r="I39" s="88">
        <v>0</v>
      </c>
      <c r="J39" s="89">
        <v>26055.08</v>
      </c>
      <c r="K39" s="87">
        <v>0</v>
      </c>
      <c r="L39" s="89">
        <v>26055.08</v>
      </c>
      <c r="M39" s="87">
        <v>0</v>
      </c>
      <c r="N39" s="89">
        <v>26055.08</v>
      </c>
      <c r="O39" s="87">
        <v>0</v>
      </c>
      <c r="P39" s="89">
        <v>26055.08</v>
      </c>
      <c r="Q39" s="88">
        <v>0</v>
      </c>
      <c r="R39" s="89">
        <v>26055.08</v>
      </c>
      <c r="S39" s="88">
        <v>0</v>
      </c>
      <c r="T39" s="89">
        <v>26055.08</v>
      </c>
      <c r="U39" s="88">
        <v>0</v>
      </c>
      <c r="V39" s="89">
        <v>26055.08</v>
      </c>
      <c r="W39" s="88">
        <v>0</v>
      </c>
      <c r="X39" s="89">
        <v>26055.08</v>
      </c>
      <c r="Y39" s="88">
        <v>0</v>
      </c>
      <c r="Z39" s="89">
        <v>26055.08</v>
      </c>
      <c r="AA39" s="69">
        <v>21647.439999999999</v>
      </c>
      <c r="AB39" s="69">
        <v>312660.96000000002</v>
      </c>
      <c r="AC39" s="69">
        <v>291013.52</v>
      </c>
      <c r="AD39" s="68">
        <v>0.93076385360039804</v>
      </c>
      <c r="AE39" s="69">
        <v>312660.96000000002</v>
      </c>
      <c r="AF39" s="69">
        <v>291013.52</v>
      </c>
      <c r="AG39" s="90">
        <v>0.93076385360039804</v>
      </c>
    </row>
    <row r="40" spans="1:33" hidden="1" x14ac:dyDescent="0.45">
      <c r="A40" s="77" t="s">
        <v>191</v>
      </c>
      <c r="B40" s="78" t="s">
        <v>192</v>
      </c>
      <c r="C40" s="79">
        <v>3312</v>
      </c>
      <c r="D40" s="80">
        <v>5575.08</v>
      </c>
      <c r="E40" s="81">
        <v>2120</v>
      </c>
      <c r="F40" s="80">
        <v>5575.08</v>
      </c>
      <c r="G40" s="81">
        <v>3080</v>
      </c>
      <c r="H40" s="82">
        <v>5575.08</v>
      </c>
      <c r="I40" s="81">
        <v>0</v>
      </c>
      <c r="J40" s="82">
        <v>5575.08</v>
      </c>
      <c r="K40" s="79">
        <v>0</v>
      </c>
      <c r="L40" s="82">
        <v>5575.08</v>
      </c>
      <c r="M40" s="79">
        <v>0</v>
      </c>
      <c r="N40" s="82">
        <v>5575.08</v>
      </c>
      <c r="O40" s="79">
        <v>0</v>
      </c>
      <c r="P40" s="82">
        <v>5575.08</v>
      </c>
      <c r="Q40" s="81">
        <v>0</v>
      </c>
      <c r="R40" s="82">
        <v>5575.08</v>
      </c>
      <c r="S40" s="81">
        <v>0</v>
      </c>
      <c r="T40" s="82">
        <v>5575.08</v>
      </c>
      <c r="U40" s="81">
        <v>0</v>
      </c>
      <c r="V40" s="82">
        <v>5575.08</v>
      </c>
      <c r="W40" s="81">
        <v>0</v>
      </c>
      <c r="X40" s="82">
        <v>5575.08</v>
      </c>
      <c r="Y40" s="81">
        <v>0</v>
      </c>
      <c r="Z40" s="82">
        <v>5575.08</v>
      </c>
      <c r="AA40" s="83">
        <v>8512</v>
      </c>
      <c r="AB40" s="83">
        <v>66900.960000000006</v>
      </c>
      <c r="AC40" s="83">
        <v>58388.959999999999</v>
      </c>
      <c r="AD40" s="84">
        <v>0.872767147138098</v>
      </c>
      <c r="AE40" s="83">
        <v>66900.960000000006</v>
      </c>
      <c r="AF40" s="83">
        <v>58388.959999999999</v>
      </c>
      <c r="AG40" s="85">
        <v>0.872767147138098</v>
      </c>
    </row>
    <row r="41" spans="1:33" hidden="1" x14ac:dyDescent="0.45">
      <c r="A41" s="77" t="s">
        <v>193</v>
      </c>
      <c r="B41" s="78" t="s">
        <v>194</v>
      </c>
      <c r="C41" s="79">
        <v>0</v>
      </c>
      <c r="D41" s="80">
        <v>1666.67</v>
      </c>
      <c r="E41" s="81">
        <v>0</v>
      </c>
      <c r="F41" s="80">
        <v>1666.67</v>
      </c>
      <c r="G41" s="81">
        <v>0</v>
      </c>
      <c r="H41" s="82">
        <v>1666.67</v>
      </c>
      <c r="I41" s="81">
        <v>0</v>
      </c>
      <c r="J41" s="82">
        <v>1666.67</v>
      </c>
      <c r="K41" s="79">
        <v>0</v>
      </c>
      <c r="L41" s="82">
        <v>1666.67</v>
      </c>
      <c r="M41" s="79">
        <v>0</v>
      </c>
      <c r="N41" s="82">
        <v>1666.67</v>
      </c>
      <c r="O41" s="79">
        <v>0</v>
      </c>
      <c r="P41" s="82">
        <v>1666.67</v>
      </c>
      <c r="Q41" s="81">
        <v>0</v>
      </c>
      <c r="R41" s="82">
        <v>1666.67</v>
      </c>
      <c r="S41" s="81">
        <v>0</v>
      </c>
      <c r="T41" s="82">
        <v>1666.67</v>
      </c>
      <c r="U41" s="81">
        <v>0</v>
      </c>
      <c r="V41" s="82">
        <v>1666.67</v>
      </c>
      <c r="W41" s="81">
        <v>0</v>
      </c>
      <c r="X41" s="82">
        <v>1666.67</v>
      </c>
      <c r="Y41" s="81">
        <v>0</v>
      </c>
      <c r="Z41" s="82">
        <v>1666.67</v>
      </c>
      <c r="AA41" s="83">
        <v>0</v>
      </c>
      <c r="AB41" s="83">
        <v>20000.04</v>
      </c>
      <c r="AC41" s="83">
        <v>20000.04</v>
      </c>
      <c r="AD41" s="84">
        <v>1</v>
      </c>
      <c r="AE41" s="83">
        <v>20000.04</v>
      </c>
      <c r="AF41" s="83">
        <v>20000.04</v>
      </c>
      <c r="AG41" s="85">
        <v>1</v>
      </c>
    </row>
    <row r="42" spans="1:33" hidden="1" x14ac:dyDescent="0.45">
      <c r="A42" s="77" t="s">
        <v>195</v>
      </c>
      <c r="B42" s="78" t="s">
        <v>196</v>
      </c>
      <c r="C42" s="79">
        <v>9750</v>
      </c>
      <c r="D42" s="80">
        <v>9750</v>
      </c>
      <c r="E42" s="81">
        <v>9750</v>
      </c>
      <c r="F42" s="80">
        <v>9750</v>
      </c>
      <c r="G42" s="81">
        <v>0</v>
      </c>
      <c r="H42" s="82">
        <v>9750</v>
      </c>
      <c r="I42" s="81">
        <v>0</v>
      </c>
      <c r="J42" s="82">
        <v>9750</v>
      </c>
      <c r="K42" s="79">
        <v>0</v>
      </c>
      <c r="L42" s="82">
        <v>9750</v>
      </c>
      <c r="M42" s="79">
        <v>0</v>
      </c>
      <c r="N42" s="82">
        <v>9750</v>
      </c>
      <c r="O42" s="79">
        <v>0</v>
      </c>
      <c r="P42" s="82">
        <v>9750</v>
      </c>
      <c r="Q42" s="81">
        <v>0</v>
      </c>
      <c r="R42" s="82">
        <v>9750</v>
      </c>
      <c r="S42" s="81">
        <v>0</v>
      </c>
      <c r="T42" s="82">
        <v>9750</v>
      </c>
      <c r="U42" s="81">
        <v>0</v>
      </c>
      <c r="V42" s="82">
        <v>9750</v>
      </c>
      <c r="W42" s="81">
        <v>0</v>
      </c>
      <c r="X42" s="82">
        <v>9750</v>
      </c>
      <c r="Y42" s="81">
        <v>0</v>
      </c>
      <c r="Z42" s="82">
        <v>9750</v>
      </c>
      <c r="AA42" s="83">
        <v>19500</v>
      </c>
      <c r="AB42" s="83">
        <v>117000</v>
      </c>
      <c r="AC42" s="83">
        <v>97500</v>
      </c>
      <c r="AD42" s="84">
        <v>0.83333333333333304</v>
      </c>
      <c r="AE42" s="83">
        <v>117000</v>
      </c>
      <c r="AF42" s="83">
        <v>97500</v>
      </c>
      <c r="AG42" s="85">
        <v>0.83333333333333304</v>
      </c>
    </row>
    <row r="43" spans="1:33" hidden="1" x14ac:dyDescent="0.45">
      <c r="A43" s="77" t="s">
        <v>197</v>
      </c>
      <c r="B43" s="78" t="s">
        <v>198</v>
      </c>
      <c r="C43" s="79">
        <v>3640</v>
      </c>
      <c r="D43" s="80">
        <v>3466.67</v>
      </c>
      <c r="E43" s="81">
        <v>1680</v>
      </c>
      <c r="F43" s="80">
        <v>3466.67</v>
      </c>
      <c r="G43" s="81">
        <v>1848</v>
      </c>
      <c r="H43" s="82">
        <v>3466.67</v>
      </c>
      <c r="I43" s="81">
        <v>0</v>
      </c>
      <c r="J43" s="82">
        <v>3466.67</v>
      </c>
      <c r="K43" s="79">
        <v>0</v>
      </c>
      <c r="L43" s="82">
        <v>3466.67</v>
      </c>
      <c r="M43" s="79">
        <v>0</v>
      </c>
      <c r="N43" s="82">
        <v>3466.67</v>
      </c>
      <c r="O43" s="79">
        <v>0</v>
      </c>
      <c r="P43" s="82">
        <v>3466.67</v>
      </c>
      <c r="Q43" s="81">
        <v>0</v>
      </c>
      <c r="R43" s="82">
        <v>3466.67</v>
      </c>
      <c r="S43" s="81">
        <v>0</v>
      </c>
      <c r="T43" s="82">
        <v>3466.67</v>
      </c>
      <c r="U43" s="81">
        <v>0</v>
      </c>
      <c r="V43" s="82">
        <v>3466.67</v>
      </c>
      <c r="W43" s="81">
        <v>0</v>
      </c>
      <c r="X43" s="82">
        <v>3466.67</v>
      </c>
      <c r="Y43" s="81">
        <v>0</v>
      </c>
      <c r="Z43" s="82">
        <v>3466.67</v>
      </c>
      <c r="AA43" s="83">
        <v>7168</v>
      </c>
      <c r="AB43" s="83">
        <v>41600.04</v>
      </c>
      <c r="AC43" s="83">
        <v>34432.04</v>
      </c>
      <c r="AD43" s="84">
        <v>0.82769247337262197</v>
      </c>
      <c r="AE43" s="83">
        <v>41600.04</v>
      </c>
      <c r="AF43" s="83">
        <v>34432.04</v>
      </c>
      <c r="AG43" s="85">
        <v>0.82769247337262197</v>
      </c>
    </row>
    <row r="44" spans="1:33" x14ac:dyDescent="0.45">
      <c r="A44" s="66" t="s">
        <v>25</v>
      </c>
      <c r="B44" s="86"/>
      <c r="C44" s="87">
        <v>16702</v>
      </c>
      <c r="D44" s="67">
        <v>20458.419999999998</v>
      </c>
      <c r="E44" s="88">
        <v>13550</v>
      </c>
      <c r="F44" s="67">
        <v>20458.419999999998</v>
      </c>
      <c r="G44" s="88">
        <v>4928</v>
      </c>
      <c r="H44" s="89">
        <v>24547.5</v>
      </c>
      <c r="I44" s="88">
        <v>0</v>
      </c>
      <c r="J44" s="89">
        <v>20458.419999999998</v>
      </c>
      <c r="K44" s="87">
        <v>0</v>
      </c>
      <c r="L44" s="89">
        <v>20458.419999999998</v>
      </c>
      <c r="M44" s="87">
        <v>0</v>
      </c>
      <c r="N44" s="89">
        <v>20458.419999999998</v>
      </c>
      <c r="O44" s="87">
        <v>0</v>
      </c>
      <c r="P44" s="89">
        <v>20458.419999999998</v>
      </c>
      <c r="Q44" s="88">
        <v>0</v>
      </c>
      <c r="R44" s="89">
        <v>20458.419999999998</v>
      </c>
      <c r="S44" s="88">
        <v>0</v>
      </c>
      <c r="T44" s="89">
        <v>20458.419999999998</v>
      </c>
      <c r="U44" s="88">
        <v>0</v>
      </c>
      <c r="V44" s="89">
        <v>20458.419999999998</v>
      </c>
      <c r="W44" s="88">
        <v>0</v>
      </c>
      <c r="X44" s="89">
        <v>20458.419999999998</v>
      </c>
      <c r="Y44" s="88">
        <v>0</v>
      </c>
      <c r="Z44" s="89">
        <v>20458.419999999998</v>
      </c>
      <c r="AA44" s="69">
        <v>35180</v>
      </c>
      <c r="AB44" s="69">
        <v>245501.04</v>
      </c>
      <c r="AC44" s="69">
        <v>210321.04</v>
      </c>
      <c r="AD44" s="68">
        <v>0.85670121804779298</v>
      </c>
      <c r="AE44" s="69">
        <v>245501.04</v>
      </c>
      <c r="AF44" s="69">
        <v>210321.04</v>
      </c>
      <c r="AG44" s="90">
        <v>0.85670121804779298</v>
      </c>
    </row>
    <row r="45" spans="1:33" hidden="1" x14ac:dyDescent="0.45">
      <c r="A45" s="77" t="s">
        <v>199</v>
      </c>
      <c r="B45" s="78" t="s">
        <v>200</v>
      </c>
      <c r="C45" s="79">
        <v>0</v>
      </c>
      <c r="D45" s="80">
        <v>4794.1400000000003</v>
      </c>
      <c r="E45" s="81">
        <v>1755.5</v>
      </c>
      <c r="F45" s="80">
        <v>4794.1400000000003</v>
      </c>
      <c r="G45" s="81">
        <v>0</v>
      </c>
      <c r="H45" s="82">
        <v>4794.1400000000003</v>
      </c>
      <c r="I45" s="81">
        <v>0</v>
      </c>
      <c r="J45" s="82">
        <v>4794.1400000000003</v>
      </c>
      <c r="K45" s="79">
        <v>0</v>
      </c>
      <c r="L45" s="82">
        <v>4794.1400000000003</v>
      </c>
      <c r="M45" s="79">
        <v>0</v>
      </c>
      <c r="N45" s="82">
        <v>4794.1400000000003</v>
      </c>
      <c r="O45" s="79">
        <v>0</v>
      </c>
      <c r="P45" s="82">
        <v>4794.1400000000003</v>
      </c>
      <c r="Q45" s="81">
        <v>0</v>
      </c>
      <c r="R45" s="82">
        <v>4794.1400000000003</v>
      </c>
      <c r="S45" s="81">
        <v>0</v>
      </c>
      <c r="T45" s="82">
        <v>4794.1400000000003</v>
      </c>
      <c r="U45" s="81">
        <v>0</v>
      </c>
      <c r="V45" s="82">
        <v>4794.1400000000003</v>
      </c>
      <c r="W45" s="81">
        <v>0</v>
      </c>
      <c r="X45" s="82">
        <v>4794.1400000000003</v>
      </c>
      <c r="Y45" s="81">
        <v>0</v>
      </c>
      <c r="Z45" s="82">
        <v>4794.1400000000003</v>
      </c>
      <c r="AA45" s="83">
        <v>1755.5</v>
      </c>
      <c r="AB45" s="83">
        <v>57529.68</v>
      </c>
      <c r="AC45" s="83">
        <v>55774.18</v>
      </c>
      <c r="AD45" s="84">
        <v>0.96948531610118505</v>
      </c>
      <c r="AE45" s="83">
        <v>57529.68</v>
      </c>
      <c r="AF45" s="83">
        <v>55774.18</v>
      </c>
      <c r="AG45" s="85">
        <v>0.96948531610118505</v>
      </c>
    </row>
    <row r="46" spans="1:33" hidden="1" x14ac:dyDescent="0.45">
      <c r="A46" s="77" t="s">
        <v>201</v>
      </c>
      <c r="B46" s="78" t="s">
        <v>202</v>
      </c>
      <c r="C46" s="79">
        <v>1035.53</v>
      </c>
      <c r="D46" s="80">
        <v>1268.42</v>
      </c>
      <c r="E46" s="81">
        <v>840.1</v>
      </c>
      <c r="F46" s="80">
        <v>1268.42</v>
      </c>
      <c r="G46" s="81">
        <v>304.5</v>
      </c>
      <c r="H46" s="82">
        <v>1268.42</v>
      </c>
      <c r="I46" s="81">
        <v>0</v>
      </c>
      <c r="J46" s="82">
        <v>1268.42</v>
      </c>
      <c r="K46" s="79">
        <v>0</v>
      </c>
      <c r="L46" s="82">
        <v>1268.42</v>
      </c>
      <c r="M46" s="79">
        <v>0</v>
      </c>
      <c r="N46" s="82">
        <v>1268.42</v>
      </c>
      <c r="O46" s="79">
        <v>0</v>
      </c>
      <c r="P46" s="82">
        <v>1268.42</v>
      </c>
      <c r="Q46" s="81">
        <v>0</v>
      </c>
      <c r="R46" s="82">
        <v>1268.42</v>
      </c>
      <c r="S46" s="81">
        <v>0</v>
      </c>
      <c r="T46" s="82">
        <v>1268.42</v>
      </c>
      <c r="U46" s="81">
        <v>0</v>
      </c>
      <c r="V46" s="82">
        <v>1268.42</v>
      </c>
      <c r="W46" s="81">
        <v>0</v>
      </c>
      <c r="X46" s="82">
        <v>1268.42</v>
      </c>
      <c r="Y46" s="81">
        <v>0</v>
      </c>
      <c r="Z46" s="82">
        <v>1268.42</v>
      </c>
      <c r="AA46" s="83">
        <v>2180.13</v>
      </c>
      <c r="AB46" s="83">
        <v>15221.04</v>
      </c>
      <c r="AC46" s="83">
        <v>13040.91</v>
      </c>
      <c r="AD46" s="84">
        <v>0.85676865706942495</v>
      </c>
      <c r="AE46" s="83">
        <v>15221.04</v>
      </c>
      <c r="AF46" s="83">
        <v>13040.91</v>
      </c>
      <c r="AG46" s="85">
        <v>0.85676865706942495</v>
      </c>
    </row>
    <row r="47" spans="1:33" hidden="1" x14ac:dyDescent="0.45">
      <c r="A47" s="77" t="s">
        <v>203</v>
      </c>
      <c r="B47" s="78" t="s">
        <v>204</v>
      </c>
      <c r="C47" s="79">
        <v>296.58</v>
      </c>
      <c r="D47" s="80">
        <v>674.45</v>
      </c>
      <c r="E47" s="81">
        <v>382.24</v>
      </c>
      <c r="F47" s="80">
        <v>674.45</v>
      </c>
      <c r="G47" s="81">
        <v>135.6</v>
      </c>
      <c r="H47" s="82">
        <v>674.45</v>
      </c>
      <c r="I47" s="81">
        <v>0</v>
      </c>
      <c r="J47" s="82">
        <v>674.45</v>
      </c>
      <c r="K47" s="79">
        <v>0</v>
      </c>
      <c r="L47" s="82">
        <v>674.45</v>
      </c>
      <c r="M47" s="79">
        <v>0</v>
      </c>
      <c r="N47" s="82">
        <v>674.45</v>
      </c>
      <c r="O47" s="79">
        <v>0</v>
      </c>
      <c r="P47" s="82">
        <v>674.45</v>
      </c>
      <c r="Q47" s="81">
        <v>0</v>
      </c>
      <c r="R47" s="82">
        <v>674.45</v>
      </c>
      <c r="S47" s="81">
        <v>0</v>
      </c>
      <c r="T47" s="82">
        <v>674.45</v>
      </c>
      <c r="U47" s="81">
        <v>0</v>
      </c>
      <c r="V47" s="82">
        <v>674.45</v>
      </c>
      <c r="W47" s="81">
        <v>0</v>
      </c>
      <c r="X47" s="82">
        <v>674.45</v>
      </c>
      <c r="Y47" s="81">
        <v>0</v>
      </c>
      <c r="Z47" s="82">
        <v>674.45</v>
      </c>
      <c r="AA47" s="83">
        <v>814.42</v>
      </c>
      <c r="AB47" s="83">
        <v>8093.4</v>
      </c>
      <c r="AC47" s="83">
        <v>7278.98</v>
      </c>
      <c r="AD47" s="84">
        <v>0.89937232806978495</v>
      </c>
      <c r="AE47" s="83">
        <v>8093.4</v>
      </c>
      <c r="AF47" s="83">
        <v>7278.98</v>
      </c>
      <c r="AG47" s="85">
        <v>0.89937232806978495</v>
      </c>
    </row>
    <row r="48" spans="1:33" hidden="1" x14ac:dyDescent="0.45">
      <c r="A48" s="77" t="s">
        <v>205</v>
      </c>
      <c r="B48" s="78" t="s">
        <v>206</v>
      </c>
      <c r="C48" s="79">
        <v>6813.25</v>
      </c>
      <c r="D48" s="80">
        <v>3333.33</v>
      </c>
      <c r="E48" s="81">
        <v>-611.67999999999995</v>
      </c>
      <c r="F48" s="80">
        <v>3333.33</v>
      </c>
      <c r="G48" s="81">
        <v>2958.55</v>
      </c>
      <c r="H48" s="82">
        <v>3333.33</v>
      </c>
      <c r="I48" s="81">
        <v>0</v>
      </c>
      <c r="J48" s="82">
        <v>3333.33</v>
      </c>
      <c r="K48" s="79">
        <v>0</v>
      </c>
      <c r="L48" s="82">
        <v>3333.33</v>
      </c>
      <c r="M48" s="79">
        <v>0</v>
      </c>
      <c r="N48" s="82">
        <v>3333.33</v>
      </c>
      <c r="O48" s="79">
        <v>0</v>
      </c>
      <c r="P48" s="82">
        <v>3333.33</v>
      </c>
      <c r="Q48" s="81">
        <v>0</v>
      </c>
      <c r="R48" s="82">
        <v>3333.33</v>
      </c>
      <c r="S48" s="81">
        <v>0</v>
      </c>
      <c r="T48" s="82">
        <v>3333.33</v>
      </c>
      <c r="U48" s="81">
        <v>0</v>
      </c>
      <c r="V48" s="82">
        <v>3333.33</v>
      </c>
      <c r="W48" s="81">
        <v>0</v>
      </c>
      <c r="X48" s="82">
        <v>3333.33</v>
      </c>
      <c r="Y48" s="81">
        <v>0</v>
      </c>
      <c r="Z48" s="82">
        <v>3333.33</v>
      </c>
      <c r="AA48" s="83">
        <v>9160.1200000000008</v>
      </c>
      <c r="AB48" s="83">
        <v>39999.96</v>
      </c>
      <c r="AC48" s="83">
        <v>30839.84</v>
      </c>
      <c r="AD48" s="84">
        <v>0.770996770996771</v>
      </c>
      <c r="AE48" s="83">
        <v>39999.96</v>
      </c>
      <c r="AF48" s="83">
        <v>30839.84</v>
      </c>
      <c r="AG48" s="85">
        <v>0.770996770996771</v>
      </c>
    </row>
    <row r="49" spans="1:33" hidden="1" x14ac:dyDescent="0.45">
      <c r="A49" s="77" t="s">
        <v>207</v>
      </c>
      <c r="B49" s="78" t="s">
        <v>208</v>
      </c>
      <c r="C49" s="79">
        <v>0</v>
      </c>
      <c r="D49" s="80">
        <v>542.27</v>
      </c>
      <c r="E49" s="81">
        <v>0</v>
      </c>
      <c r="F49" s="80">
        <v>542.27</v>
      </c>
      <c r="G49" s="81">
        <v>0</v>
      </c>
      <c r="H49" s="82">
        <v>542.27</v>
      </c>
      <c r="I49" s="81">
        <v>0</v>
      </c>
      <c r="J49" s="82">
        <v>542.27</v>
      </c>
      <c r="K49" s="79">
        <v>0</v>
      </c>
      <c r="L49" s="82">
        <v>542.27</v>
      </c>
      <c r="M49" s="79">
        <v>0</v>
      </c>
      <c r="N49" s="82">
        <v>542.27</v>
      </c>
      <c r="O49" s="79">
        <v>0</v>
      </c>
      <c r="P49" s="82">
        <v>542.27</v>
      </c>
      <c r="Q49" s="81">
        <v>0</v>
      </c>
      <c r="R49" s="82">
        <v>542.27</v>
      </c>
      <c r="S49" s="81">
        <v>0</v>
      </c>
      <c r="T49" s="82">
        <v>542.27</v>
      </c>
      <c r="U49" s="81">
        <v>0</v>
      </c>
      <c r="V49" s="82">
        <v>542.27</v>
      </c>
      <c r="W49" s="81">
        <v>0</v>
      </c>
      <c r="X49" s="82">
        <v>542.27</v>
      </c>
      <c r="Y49" s="81">
        <v>0</v>
      </c>
      <c r="Z49" s="82">
        <v>542.27</v>
      </c>
      <c r="AA49" s="83">
        <v>0</v>
      </c>
      <c r="AB49" s="83">
        <v>6507.24</v>
      </c>
      <c r="AC49" s="83">
        <v>6507.24</v>
      </c>
      <c r="AD49" s="84">
        <v>1</v>
      </c>
      <c r="AE49" s="83">
        <v>6507.24</v>
      </c>
      <c r="AF49" s="83">
        <v>6507.24</v>
      </c>
      <c r="AG49" s="85">
        <v>1</v>
      </c>
    </row>
    <row r="50" spans="1:33" hidden="1" x14ac:dyDescent="0.45">
      <c r="A50" s="77" t="s">
        <v>209</v>
      </c>
      <c r="B50" s="78" t="s">
        <v>210</v>
      </c>
      <c r="C50" s="79">
        <v>0</v>
      </c>
      <c r="D50" s="80">
        <v>1395.41</v>
      </c>
      <c r="E50" s="81">
        <v>0</v>
      </c>
      <c r="F50" s="80">
        <v>1395.41</v>
      </c>
      <c r="G50" s="81">
        <v>2637</v>
      </c>
      <c r="H50" s="82">
        <v>1395.41</v>
      </c>
      <c r="I50" s="81">
        <v>0</v>
      </c>
      <c r="J50" s="82">
        <v>1395.41</v>
      </c>
      <c r="K50" s="79">
        <v>0</v>
      </c>
      <c r="L50" s="82">
        <v>1395.41</v>
      </c>
      <c r="M50" s="79">
        <v>0</v>
      </c>
      <c r="N50" s="82">
        <v>1395.41</v>
      </c>
      <c r="O50" s="79">
        <v>0</v>
      </c>
      <c r="P50" s="82">
        <v>1395.41</v>
      </c>
      <c r="Q50" s="81">
        <v>0</v>
      </c>
      <c r="R50" s="82">
        <v>1395.41</v>
      </c>
      <c r="S50" s="81">
        <v>0</v>
      </c>
      <c r="T50" s="82">
        <v>1395.41</v>
      </c>
      <c r="U50" s="81">
        <v>0</v>
      </c>
      <c r="V50" s="82">
        <v>1395.41</v>
      </c>
      <c r="W50" s="81">
        <v>0</v>
      </c>
      <c r="X50" s="82">
        <v>1395.41</v>
      </c>
      <c r="Y50" s="81">
        <v>0</v>
      </c>
      <c r="Z50" s="82">
        <v>1395.41</v>
      </c>
      <c r="AA50" s="83">
        <v>2637</v>
      </c>
      <c r="AB50" s="83">
        <v>16744.919999999998</v>
      </c>
      <c r="AC50" s="83">
        <v>14107.92</v>
      </c>
      <c r="AD50" s="84">
        <v>0.842519402899506</v>
      </c>
      <c r="AE50" s="83">
        <v>16744.919999999998</v>
      </c>
      <c r="AF50" s="83">
        <v>14107.92</v>
      </c>
      <c r="AG50" s="85">
        <v>0.842519402899506</v>
      </c>
    </row>
    <row r="51" spans="1:33" hidden="1" x14ac:dyDescent="0.45">
      <c r="A51" s="77" t="s">
        <v>211</v>
      </c>
      <c r="B51" s="78" t="s">
        <v>212</v>
      </c>
      <c r="C51" s="79">
        <v>835.1</v>
      </c>
      <c r="D51" s="80">
        <v>1022.92</v>
      </c>
      <c r="E51" s="81">
        <v>677.49</v>
      </c>
      <c r="F51" s="80">
        <v>1022.92</v>
      </c>
      <c r="G51" s="81">
        <v>171.6</v>
      </c>
      <c r="H51" s="82">
        <v>1022.92</v>
      </c>
      <c r="I51" s="81">
        <v>0</v>
      </c>
      <c r="J51" s="82">
        <v>1022.92</v>
      </c>
      <c r="K51" s="79">
        <v>0</v>
      </c>
      <c r="L51" s="82">
        <v>1022.92</v>
      </c>
      <c r="M51" s="79">
        <v>0</v>
      </c>
      <c r="N51" s="82">
        <v>1022.92</v>
      </c>
      <c r="O51" s="79">
        <v>0</v>
      </c>
      <c r="P51" s="82">
        <v>1022.92</v>
      </c>
      <c r="Q51" s="81">
        <v>0</v>
      </c>
      <c r="R51" s="82">
        <v>1022.92</v>
      </c>
      <c r="S51" s="81">
        <v>0</v>
      </c>
      <c r="T51" s="82">
        <v>1022.92</v>
      </c>
      <c r="U51" s="81">
        <v>0</v>
      </c>
      <c r="V51" s="82">
        <v>1022.92</v>
      </c>
      <c r="W51" s="81">
        <v>0</v>
      </c>
      <c r="X51" s="82">
        <v>1022.92</v>
      </c>
      <c r="Y51" s="81">
        <v>0</v>
      </c>
      <c r="Z51" s="82">
        <v>1022.92</v>
      </c>
      <c r="AA51" s="83">
        <v>1684.19</v>
      </c>
      <c r="AB51" s="83">
        <v>12275.04</v>
      </c>
      <c r="AC51" s="83">
        <v>10590.85</v>
      </c>
      <c r="AD51" s="84">
        <v>0.86279555911834105</v>
      </c>
      <c r="AE51" s="83">
        <v>12275.04</v>
      </c>
      <c r="AF51" s="83">
        <v>10590.85</v>
      </c>
      <c r="AG51" s="85">
        <v>0.86279555911834105</v>
      </c>
    </row>
    <row r="52" spans="1:33" x14ac:dyDescent="0.45">
      <c r="A52" s="66" t="s">
        <v>26</v>
      </c>
      <c r="B52" s="86"/>
      <c r="C52" s="87">
        <v>8980.4599999999991</v>
      </c>
      <c r="D52" s="67">
        <v>13030.94</v>
      </c>
      <c r="E52" s="88">
        <v>3043.65</v>
      </c>
      <c r="F52" s="67">
        <v>13030.94</v>
      </c>
      <c r="G52" s="88">
        <v>6207.25</v>
      </c>
      <c r="H52" s="89">
        <v>14113.2</v>
      </c>
      <c r="I52" s="88">
        <v>0</v>
      </c>
      <c r="J52" s="89">
        <v>13030.94</v>
      </c>
      <c r="K52" s="87">
        <v>0</v>
      </c>
      <c r="L52" s="89">
        <v>13030.94</v>
      </c>
      <c r="M52" s="87">
        <v>0</v>
      </c>
      <c r="N52" s="89">
        <v>13030.94</v>
      </c>
      <c r="O52" s="87">
        <v>0</v>
      </c>
      <c r="P52" s="89">
        <v>13030.94</v>
      </c>
      <c r="Q52" s="88">
        <v>0</v>
      </c>
      <c r="R52" s="89">
        <v>13030.94</v>
      </c>
      <c r="S52" s="88">
        <v>0</v>
      </c>
      <c r="T52" s="89">
        <v>13030.94</v>
      </c>
      <c r="U52" s="88">
        <v>0</v>
      </c>
      <c r="V52" s="89">
        <v>13030.94</v>
      </c>
      <c r="W52" s="88">
        <v>0</v>
      </c>
      <c r="X52" s="89">
        <v>13030.94</v>
      </c>
      <c r="Y52" s="88">
        <v>0</v>
      </c>
      <c r="Z52" s="89">
        <v>13030.94</v>
      </c>
      <c r="AA52" s="69">
        <v>18231.36</v>
      </c>
      <c r="AB52" s="69">
        <v>156371.28</v>
      </c>
      <c r="AC52" s="69">
        <v>138139.92000000001</v>
      </c>
      <c r="AD52" s="68">
        <v>0.88340979238642803</v>
      </c>
      <c r="AE52" s="69">
        <v>156371.28</v>
      </c>
      <c r="AF52" s="69">
        <v>138139.92000000001</v>
      </c>
      <c r="AG52" s="90">
        <v>0.88340979238642803</v>
      </c>
    </row>
    <row r="53" spans="1:33" x14ac:dyDescent="0.45">
      <c r="A53" s="70" t="s">
        <v>27</v>
      </c>
      <c r="B53" s="95"/>
      <c r="C53" s="96">
        <v>29434.29</v>
      </c>
      <c r="D53" s="71">
        <v>59544.44</v>
      </c>
      <c r="E53" s="97">
        <v>30048.78</v>
      </c>
      <c r="F53" s="71">
        <v>59544.44</v>
      </c>
      <c r="G53" s="97">
        <v>15575.73</v>
      </c>
      <c r="H53" s="98">
        <f>+H39+H44+H52</f>
        <v>69221.64</v>
      </c>
      <c r="I53" s="97">
        <v>0</v>
      </c>
      <c r="J53" s="98">
        <v>59544.44</v>
      </c>
      <c r="K53" s="96">
        <v>0</v>
      </c>
      <c r="L53" s="98">
        <v>59544.44</v>
      </c>
      <c r="M53" s="96">
        <v>0</v>
      </c>
      <c r="N53" s="98">
        <v>59544.44</v>
      </c>
      <c r="O53" s="96">
        <v>0</v>
      </c>
      <c r="P53" s="98">
        <v>59544.44</v>
      </c>
      <c r="Q53" s="97">
        <v>0</v>
      </c>
      <c r="R53" s="98">
        <v>59544.44</v>
      </c>
      <c r="S53" s="97">
        <v>0</v>
      </c>
      <c r="T53" s="98">
        <v>59544.44</v>
      </c>
      <c r="U53" s="97">
        <v>0</v>
      </c>
      <c r="V53" s="98">
        <v>59544.44</v>
      </c>
      <c r="W53" s="97">
        <v>0</v>
      </c>
      <c r="X53" s="98">
        <v>59544.44</v>
      </c>
      <c r="Y53" s="97">
        <v>0</v>
      </c>
      <c r="Z53" s="98">
        <v>59544.44</v>
      </c>
      <c r="AA53" s="73">
        <v>75058.8</v>
      </c>
      <c r="AB53" s="73">
        <v>714533.28</v>
      </c>
      <c r="AC53" s="73">
        <v>639474.48</v>
      </c>
      <c r="AD53" s="72">
        <v>0.89495408807270704</v>
      </c>
      <c r="AE53" s="73">
        <v>714533.28</v>
      </c>
      <c r="AF53" s="73">
        <v>639474.48</v>
      </c>
      <c r="AG53" s="99">
        <v>0.89495408807270704</v>
      </c>
    </row>
    <row r="54" spans="1:33" hidden="1" x14ac:dyDescent="0.45">
      <c r="A54" s="77" t="s">
        <v>213</v>
      </c>
      <c r="B54" s="78" t="s">
        <v>214</v>
      </c>
      <c r="C54" s="79">
        <v>5781</v>
      </c>
      <c r="D54" s="80">
        <v>833.33</v>
      </c>
      <c r="E54" s="81">
        <v>1212.3599999999999</v>
      </c>
      <c r="F54" s="80">
        <v>833.33</v>
      </c>
      <c r="G54" s="81">
        <v>0</v>
      </c>
      <c r="H54" s="82">
        <v>833.33</v>
      </c>
      <c r="I54" s="81">
        <v>0</v>
      </c>
      <c r="J54" s="82">
        <v>833.33</v>
      </c>
      <c r="K54" s="79">
        <v>0</v>
      </c>
      <c r="L54" s="82">
        <v>833.33</v>
      </c>
      <c r="M54" s="79">
        <v>0</v>
      </c>
      <c r="N54" s="82">
        <v>833.33</v>
      </c>
      <c r="O54" s="79">
        <v>0</v>
      </c>
      <c r="P54" s="82">
        <v>833.33</v>
      </c>
      <c r="Q54" s="81">
        <v>0</v>
      </c>
      <c r="R54" s="82">
        <v>833.33</v>
      </c>
      <c r="S54" s="81">
        <v>0</v>
      </c>
      <c r="T54" s="82">
        <v>833.33</v>
      </c>
      <c r="U54" s="81">
        <v>0</v>
      </c>
      <c r="V54" s="82">
        <v>833.33</v>
      </c>
      <c r="W54" s="81">
        <v>0</v>
      </c>
      <c r="X54" s="82">
        <v>833.33</v>
      </c>
      <c r="Y54" s="81">
        <v>0</v>
      </c>
      <c r="Z54" s="82">
        <v>833.33</v>
      </c>
      <c r="AA54" s="83">
        <v>6993.36</v>
      </c>
      <c r="AB54" s="83">
        <v>9999.9599999999991</v>
      </c>
      <c r="AC54" s="83">
        <v>3006.6</v>
      </c>
      <c r="AD54" s="84">
        <v>0.300661202644811</v>
      </c>
      <c r="AE54" s="83">
        <v>9999.9599999999991</v>
      </c>
      <c r="AF54" s="83">
        <v>3006.6</v>
      </c>
      <c r="AG54" s="85">
        <v>0.300661202644811</v>
      </c>
    </row>
    <row r="55" spans="1:33" hidden="1" x14ac:dyDescent="0.45">
      <c r="A55" s="77" t="s">
        <v>215</v>
      </c>
      <c r="B55" s="78" t="s">
        <v>216</v>
      </c>
      <c r="C55" s="79">
        <v>0</v>
      </c>
      <c r="D55" s="80">
        <v>241.56</v>
      </c>
      <c r="E55" s="81">
        <v>9.98</v>
      </c>
      <c r="F55" s="80">
        <v>241.56</v>
      </c>
      <c r="G55" s="81">
        <v>0</v>
      </c>
      <c r="H55" s="82">
        <v>241.56</v>
      </c>
      <c r="I55" s="81">
        <v>0</v>
      </c>
      <c r="J55" s="82">
        <v>241.56</v>
      </c>
      <c r="K55" s="79">
        <v>0</v>
      </c>
      <c r="L55" s="82">
        <v>241.56</v>
      </c>
      <c r="M55" s="79">
        <v>0</v>
      </c>
      <c r="N55" s="82">
        <v>241.56</v>
      </c>
      <c r="O55" s="79">
        <v>0</v>
      </c>
      <c r="P55" s="82">
        <v>241.56</v>
      </c>
      <c r="Q55" s="81">
        <v>0</v>
      </c>
      <c r="R55" s="82">
        <v>241.56</v>
      </c>
      <c r="S55" s="81">
        <v>0</v>
      </c>
      <c r="T55" s="82">
        <v>241.56</v>
      </c>
      <c r="U55" s="81">
        <v>0</v>
      </c>
      <c r="V55" s="82">
        <v>241.56</v>
      </c>
      <c r="W55" s="81">
        <v>0</v>
      </c>
      <c r="X55" s="82">
        <v>241.56</v>
      </c>
      <c r="Y55" s="81">
        <v>0</v>
      </c>
      <c r="Z55" s="82">
        <v>241.56</v>
      </c>
      <c r="AA55" s="83">
        <v>9.98</v>
      </c>
      <c r="AB55" s="83">
        <v>2898.72</v>
      </c>
      <c r="AC55" s="83">
        <v>2888.74</v>
      </c>
      <c r="AD55" s="84">
        <v>0.99655710106529805</v>
      </c>
      <c r="AE55" s="83">
        <v>2898.72</v>
      </c>
      <c r="AF55" s="83">
        <v>2888.74</v>
      </c>
      <c r="AG55" s="85">
        <v>0.99655710106529805</v>
      </c>
    </row>
    <row r="56" spans="1:33" hidden="1" x14ac:dyDescent="0.45">
      <c r="A56" s="77" t="s">
        <v>217</v>
      </c>
      <c r="B56" s="78" t="s">
        <v>218</v>
      </c>
      <c r="C56" s="79">
        <v>234.22</v>
      </c>
      <c r="D56" s="80">
        <v>1289.8800000000001</v>
      </c>
      <c r="E56" s="81">
        <v>38.36</v>
      </c>
      <c r="F56" s="80">
        <v>1289.8800000000001</v>
      </c>
      <c r="G56" s="81">
        <v>960.24</v>
      </c>
      <c r="H56" s="82">
        <v>1289.8800000000001</v>
      </c>
      <c r="I56" s="81">
        <v>0</v>
      </c>
      <c r="J56" s="82">
        <v>1289.8800000000001</v>
      </c>
      <c r="K56" s="79">
        <v>0</v>
      </c>
      <c r="L56" s="82">
        <v>1289.8800000000001</v>
      </c>
      <c r="M56" s="79">
        <v>0</v>
      </c>
      <c r="N56" s="82">
        <v>1289.8800000000001</v>
      </c>
      <c r="O56" s="79">
        <v>0</v>
      </c>
      <c r="P56" s="82">
        <v>1289.8800000000001</v>
      </c>
      <c r="Q56" s="81">
        <v>0</v>
      </c>
      <c r="R56" s="82">
        <v>1289.8800000000001</v>
      </c>
      <c r="S56" s="81">
        <v>0</v>
      </c>
      <c r="T56" s="82">
        <v>1289.8800000000001</v>
      </c>
      <c r="U56" s="81">
        <v>0</v>
      </c>
      <c r="V56" s="82">
        <v>1289.8800000000001</v>
      </c>
      <c r="W56" s="81">
        <v>0</v>
      </c>
      <c r="X56" s="82">
        <v>1289.8800000000001</v>
      </c>
      <c r="Y56" s="81">
        <v>0</v>
      </c>
      <c r="Z56" s="82">
        <v>1289.8800000000001</v>
      </c>
      <c r="AA56" s="83">
        <v>1232.82</v>
      </c>
      <c r="AB56" s="83">
        <v>15478.56</v>
      </c>
      <c r="AC56" s="83">
        <v>14245.74</v>
      </c>
      <c r="AD56" s="84">
        <v>0.92035305609824203</v>
      </c>
      <c r="AE56" s="83">
        <v>15478.56</v>
      </c>
      <c r="AF56" s="83">
        <v>14245.74</v>
      </c>
      <c r="AG56" s="85">
        <v>0.92035305609824203</v>
      </c>
    </row>
    <row r="57" spans="1:33" hidden="1" x14ac:dyDescent="0.45">
      <c r="A57" s="77" t="s">
        <v>219</v>
      </c>
      <c r="B57" s="78" t="s">
        <v>220</v>
      </c>
      <c r="C57" s="79">
        <v>0</v>
      </c>
      <c r="D57" s="80">
        <v>259.69</v>
      </c>
      <c r="E57" s="81">
        <v>230</v>
      </c>
      <c r="F57" s="80">
        <v>259.69</v>
      </c>
      <c r="G57" s="81">
        <v>0</v>
      </c>
      <c r="H57" s="82">
        <v>259.69</v>
      </c>
      <c r="I57" s="81">
        <v>0</v>
      </c>
      <c r="J57" s="82">
        <v>259.69</v>
      </c>
      <c r="K57" s="79">
        <v>0</v>
      </c>
      <c r="L57" s="82">
        <v>259.69</v>
      </c>
      <c r="M57" s="79">
        <v>0</v>
      </c>
      <c r="N57" s="82">
        <v>259.69</v>
      </c>
      <c r="O57" s="79">
        <v>0</v>
      </c>
      <c r="P57" s="82">
        <v>259.69</v>
      </c>
      <c r="Q57" s="81">
        <v>0</v>
      </c>
      <c r="R57" s="82">
        <v>259.69</v>
      </c>
      <c r="S57" s="81">
        <v>0</v>
      </c>
      <c r="T57" s="82">
        <v>259.69</v>
      </c>
      <c r="U57" s="81">
        <v>0</v>
      </c>
      <c r="V57" s="82">
        <v>259.69</v>
      </c>
      <c r="W57" s="81">
        <v>0</v>
      </c>
      <c r="X57" s="82">
        <v>259.69</v>
      </c>
      <c r="Y57" s="81">
        <v>0</v>
      </c>
      <c r="Z57" s="82">
        <v>259.69</v>
      </c>
      <c r="AA57" s="83">
        <v>230</v>
      </c>
      <c r="AB57" s="83">
        <v>3116.28</v>
      </c>
      <c r="AC57" s="83">
        <v>2886.28</v>
      </c>
      <c r="AD57" s="84">
        <v>0.92619405188237303</v>
      </c>
      <c r="AE57" s="83">
        <v>3116.28</v>
      </c>
      <c r="AF57" s="83">
        <v>2886.28</v>
      </c>
      <c r="AG57" s="85">
        <v>0.92619405188237303</v>
      </c>
    </row>
    <row r="58" spans="1:33" hidden="1" x14ac:dyDescent="0.45">
      <c r="A58" s="77" t="s">
        <v>221</v>
      </c>
      <c r="B58" s="78" t="s">
        <v>222</v>
      </c>
      <c r="C58" s="79">
        <v>0</v>
      </c>
      <c r="D58" s="80">
        <v>98.46</v>
      </c>
      <c r="E58" s="81">
        <v>0</v>
      </c>
      <c r="F58" s="80">
        <v>98.46</v>
      </c>
      <c r="G58" s="81">
        <v>0</v>
      </c>
      <c r="H58" s="82">
        <v>98.46</v>
      </c>
      <c r="I58" s="81">
        <v>0</v>
      </c>
      <c r="J58" s="82">
        <v>98.46</v>
      </c>
      <c r="K58" s="79">
        <v>0</v>
      </c>
      <c r="L58" s="82">
        <v>98.46</v>
      </c>
      <c r="M58" s="79">
        <v>0</v>
      </c>
      <c r="N58" s="82">
        <v>98.46</v>
      </c>
      <c r="O58" s="79">
        <v>0</v>
      </c>
      <c r="P58" s="82">
        <v>98.46</v>
      </c>
      <c r="Q58" s="81">
        <v>0</v>
      </c>
      <c r="R58" s="82">
        <v>98.46</v>
      </c>
      <c r="S58" s="81">
        <v>0</v>
      </c>
      <c r="T58" s="82">
        <v>98.46</v>
      </c>
      <c r="U58" s="81">
        <v>0</v>
      </c>
      <c r="V58" s="82">
        <v>98.46</v>
      </c>
      <c r="W58" s="81">
        <v>0</v>
      </c>
      <c r="X58" s="82">
        <v>98.46</v>
      </c>
      <c r="Y58" s="81">
        <v>0</v>
      </c>
      <c r="Z58" s="82">
        <v>98.46</v>
      </c>
      <c r="AA58" s="83">
        <v>0</v>
      </c>
      <c r="AB58" s="83">
        <v>1181.52</v>
      </c>
      <c r="AC58" s="83">
        <v>1181.52</v>
      </c>
      <c r="AD58" s="84">
        <v>1</v>
      </c>
      <c r="AE58" s="83">
        <v>1181.52</v>
      </c>
      <c r="AF58" s="83">
        <v>1181.52</v>
      </c>
      <c r="AG58" s="85">
        <v>1</v>
      </c>
    </row>
    <row r="59" spans="1:33" hidden="1" x14ac:dyDescent="0.45">
      <c r="A59" s="77" t="s">
        <v>223</v>
      </c>
      <c r="B59" s="78" t="s">
        <v>224</v>
      </c>
      <c r="C59" s="79">
        <v>0</v>
      </c>
      <c r="D59" s="80">
        <v>444.58</v>
      </c>
      <c r="E59" s="81">
        <v>0</v>
      </c>
      <c r="F59" s="80">
        <v>444.58</v>
      </c>
      <c r="G59" s="81">
        <v>0</v>
      </c>
      <c r="H59" s="82">
        <v>444.58</v>
      </c>
      <c r="I59" s="81">
        <v>0</v>
      </c>
      <c r="J59" s="82">
        <v>444.58</v>
      </c>
      <c r="K59" s="79">
        <v>0</v>
      </c>
      <c r="L59" s="82">
        <v>444.58</v>
      </c>
      <c r="M59" s="79">
        <v>0</v>
      </c>
      <c r="N59" s="82">
        <v>444.58</v>
      </c>
      <c r="O59" s="79">
        <v>0</v>
      </c>
      <c r="P59" s="82">
        <v>444.58</v>
      </c>
      <c r="Q59" s="81">
        <v>0</v>
      </c>
      <c r="R59" s="82">
        <v>444.58</v>
      </c>
      <c r="S59" s="81">
        <v>0</v>
      </c>
      <c r="T59" s="82">
        <v>444.58</v>
      </c>
      <c r="U59" s="81">
        <v>0</v>
      </c>
      <c r="V59" s="82">
        <v>444.58</v>
      </c>
      <c r="W59" s="81">
        <v>0</v>
      </c>
      <c r="X59" s="82">
        <v>444.58</v>
      </c>
      <c r="Y59" s="81">
        <v>0</v>
      </c>
      <c r="Z59" s="82">
        <v>444.58</v>
      </c>
      <c r="AA59" s="83">
        <v>0</v>
      </c>
      <c r="AB59" s="83">
        <v>5334.96</v>
      </c>
      <c r="AC59" s="83">
        <v>5334.96</v>
      </c>
      <c r="AD59" s="84">
        <v>1</v>
      </c>
      <c r="AE59" s="83">
        <v>5334.96</v>
      </c>
      <c r="AF59" s="83">
        <v>5334.96</v>
      </c>
      <c r="AG59" s="85">
        <v>1</v>
      </c>
    </row>
    <row r="60" spans="1:33" hidden="1" x14ac:dyDescent="0.45">
      <c r="A60" s="77" t="s">
        <v>225</v>
      </c>
      <c r="B60" s="78" t="s">
        <v>226</v>
      </c>
      <c r="C60" s="79">
        <v>1211.21</v>
      </c>
      <c r="D60" s="80">
        <v>368.96</v>
      </c>
      <c r="E60" s="81">
        <v>300</v>
      </c>
      <c r="F60" s="80">
        <v>368.96</v>
      </c>
      <c r="G60" s="81">
        <v>115.17</v>
      </c>
      <c r="H60" s="82">
        <v>368.96</v>
      </c>
      <c r="I60" s="81">
        <v>0</v>
      </c>
      <c r="J60" s="82">
        <v>368.96</v>
      </c>
      <c r="K60" s="79">
        <v>0</v>
      </c>
      <c r="L60" s="82">
        <v>368.96</v>
      </c>
      <c r="M60" s="79">
        <v>0</v>
      </c>
      <c r="N60" s="82">
        <v>368.96</v>
      </c>
      <c r="O60" s="79">
        <v>0</v>
      </c>
      <c r="P60" s="82">
        <v>368.96</v>
      </c>
      <c r="Q60" s="81">
        <v>0</v>
      </c>
      <c r="R60" s="82">
        <v>368.96</v>
      </c>
      <c r="S60" s="81">
        <v>0</v>
      </c>
      <c r="T60" s="82">
        <v>368.96</v>
      </c>
      <c r="U60" s="81">
        <v>0</v>
      </c>
      <c r="V60" s="82">
        <v>368.96</v>
      </c>
      <c r="W60" s="81">
        <v>0</v>
      </c>
      <c r="X60" s="82">
        <v>368.96</v>
      </c>
      <c r="Y60" s="81">
        <v>0</v>
      </c>
      <c r="Z60" s="82">
        <v>368.96</v>
      </c>
      <c r="AA60" s="83">
        <v>1626.38</v>
      </c>
      <c r="AB60" s="83">
        <v>4427.5200000000004</v>
      </c>
      <c r="AC60" s="83">
        <v>2801.14</v>
      </c>
      <c r="AD60" s="84">
        <v>0.632665690951142</v>
      </c>
      <c r="AE60" s="83">
        <v>4427.5200000000004</v>
      </c>
      <c r="AF60" s="83">
        <v>2801.14</v>
      </c>
      <c r="AG60" s="85">
        <v>0.632665690951142</v>
      </c>
    </row>
    <row r="61" spans="1:33" hidden="1" x14ac:dyDescent="0.45">
      <c r="A61" s="77" t="s">
        <v>227</v>
      </c>
      <c r="B61" s="78" t="s">
        <v>228</v>
      </c>
      <c r="C61" s="79">
        <v>0</v>
      </c>
      <c r="D61" s="80">
        <v>846.25</v>
      </c>
      <c r="E61" s="81">
        <v>0</v>
      </c>
      <c r="F61" s="80">
        <v>846.25</v>
      </c>
      <c r="G61" s="81">
        <v>2101.1999999999998</v>
      </c>
      <c r="H61" s="82">
        <v>846.25</v>
      </c>
      <c r="I61" s="81">
        <v>0</v>
      </c>
      <c r="J61" s="82">
        <v>846.25</v>
      </c>
      <c r="K61" s="79">
        <v>0</v>
      </c>
      <c r="L61" s="82">
        <v>846.25</v>
      </c>
      <c r="M61" s="79">
        <v>0</v>
      </c>
      <c r="N61" s="82">
        <v>846.25</v>
      </c>
      <c r="O61" s="79">
        <v>0</v>
      </c>
      <c r="P61" s="82">
        <v>846.25</v>
      </c>
      <c r="Q61" s="81">
        <v>0</v>
      </c>
      <c r="R61" s="82">
        <v>846.25</v>
      </c>
      <c r="S61" s="81">
        <v>0</v>
      </c>
      <c r="T61" s="82">
        <v>846.25</v>
      </c>
      <c r="U61" s="81">
        <v>0</v>
      </c>
      <c r="V61" s="82">
        <v>846.25</v>
      </c>
      <c r="W61" s="81">
        <v>0</v>
      </c>
      <c r="X61" s="82">
        <v>846.25</v>
      </c>
      <c r="Y61" s="81">
        <v>0</v>
      </c>
      <c r="Z61" s="82">
        <v>846.25</v>
      </c>
      <c r="AA61" s="83">
        <v>2101.1999999999998</v>
      </c>
      <c r="AB61" s="83">
        <v>10155</v>
      </c>
      <c r="AC61" s="83">
        <v>8053.8</v>
      </c>
      <c r="AD61" s="84">
        <v>0.79308714918759204</v>
      </c>
      <c r="AE61" s="83">
        <v>10155</v>
      </c>
      <c r="AF61" s="83">
        <v>8053.8</v>
      </c>
      <c r="AG61" s="85">
        <v>0.79308714918759204</v>
      </c>
    </row>
    <row r="62" spans="1:33" hidden="1" x14ac:dyDescent="0.45">
      <c r="A62" s="77" t="s">
        <v>229</v>
      </c>
      <c r="B62" s="78" t="s">
        <v>230</v>
      </c>
      <c r="C62" s="79">
        <v>0</v>
      </c>
      <c r="D62" s="80">
        <v>3666.67</v>
      </c>
      <c r="E62" s="81">
        <v>0</v>
      </c>
      <c r="F62" s="80">
        <v>3666.67</v>
      </c>
      <c r="G62" s="81">
        <v>0</v>
      </c>
      <c r="H62" s="82">
        <v>3666.67</v>
      </c>
      <c r="I62" s="81">
        <v>0</v>
      </c>
      <c r="J62" s="82">
        <v>3666.67</v>
      </c>
      <c r="K62" s="79">
        <v>0</v>
      </c>
      <c r="L62" s="82">
        <v>3666.67</v>
      </c>
      <c r="M62" s="79">
        <v>0</v>
      </c>
      <c r="N62" s="82">
        <v>3666.67</v>
      </c>
      <c r="O62" s="79">
        <v>0</v>
      </c>
      <c r="P62" s="82">
        <v>3666.67</v>
      </c>
      <c r="Q62" s="81">
        <v>0</v>
      </c>
      <c r="R62" s="82">
        <v>3666.67</v>
      </c>
      <c r="S62" s="81">
        <v>0</v>
      </c>
      <c r="T62" s="82">
        <v>3666.67</v>
      </c>
      <c r="U62" s="81">
        <v>0</v>
      </c>
      <c r="V62" s="82">
        <v>3666.67</v>
      </c>
      <c r="W62" s="81">
        <v>0</v>
      </c>
      <c r="X62" s="82">
        <v>3666.67</v>
      </c>
      <c r="Y62" s="81">
        <v>0</v>
      </c>
      <c r="Z62" s="82">
        <v>3666.67</v>
      </c>
      <c r="AA62" s="83">
        <v>0</v>
      </c>
      <c r="AB62" s="83">
        <v>44000.04</v>
      </c>
      <c r="AC62" s="83">
        <v>44000.04</v>
      </c>
      <c r="AD62" s="84">
        <v>1</v>
      </c>
      <c r="AE62" s="83">
        <v>44000.04</v>
      </c>
      <c r="AF62" s="83">
        <v>44000.04</v>
      </c>
      <c r="AG62" s="85">
        <v>1</v>
      </c>
    </row>
    <row r="63" spans="1:33" x14ac:dyDescent="0.45">
      <c r="A63" s="66" t="s">
        <v>28</v>
      </c>
      <c r="B63" s="86"/>
      <c r="C63" s="87">
        <v>7226.43</v>
      </c>
      <c r="D63" s="67">
        <v>8049.38</v>
      </c>
      <c r="E63" s="88">
        <v>1790.7</v>
      </c>
      <c r="F63" s="67">
        <v>8049.38</v>
      </c>
      <c r="G63" s="88">
        <v>3176.61</v>
      </c>
      <c r="H63" s="89">
        <v>6937.77</v>
      </c>
      <c r="I63" s="88">
        <v>0</v>
      </c>
      <c r="J63" s="89">
        <v>8049.38</v>
      </c>
      <c r="K63" s="87">
        <v>0</v>
      </c>
      <c r="L63" s="89">
        <v>8049.38</v>
      </c>
      <c r="M63" s="87">
        <v>0</v>
      </c>
      <c r="N63" s="89">
        <v>8049.38</v>
      </c>
      <c r="O63" s="87">
        <v>0</v>
      </c>
      <c r="P63" s="89">
        <v>8049.38</v>
      </c>
      <c r="Q63" s="88">
        <v>0</v>
      </c>
      <c r="R63" s="89">
        <v>8049.38</v>
      </c>
      <c r="S63" s="88">
        <v>0</v>
      </c>
      <c r="T63" s="89">
        <v>8049.38</v>
      </c>
      <c r="U63" s="88">
        <v>0</v>
      </c>
      <c r="V63" s="89">
        <v>8049.38</v>
      </c>
      <c r="W63" s="88">
        <v>0</v>
      </c>
      <c r="X63" s="89">
        <v>8049.38</v>
      </c>
      <c r="Y63" s="88">
        <v>0</v>
      </c>
      <c r="Z63" s="89">
        <v>8049.38</v>
      </c>
      <c r="AA63" s="69">
        <v>12193.74</v>
      </c>
      <c r="AB63" s="69">
        <v>96592.56</v>
      </c>
      <c r="AC63" s="69">
        <v>84398.82</v>
      </c>
      <c r="AD63" s="68">
        <v>0.87376108470466096</v>
      </c>
      <c r="AE63" s="69">
        <v>96592.56</v>
      </c>
      <c r="AF63" s="69">
        <v>84398.82</v>
      </c>
      <c r="AG63" s="90">
        <v>0.87376108470466096</v>
      </c>
    </row>
    <row r="64" spans="1:33" hidden="1" x14ac:dyDescent="0.45">
      <c r="A64" s="77" t="s">
        <v>231</v>
      </c>
      <c r="B64" s="78" t="s">
        <v>232</v>
      </c>
      <c r="C64" s="79">
        <v>0</v>
      </c>
      <c r="D64" s="80">
        <v>16429.75</v>
      </c>
      <c r="E64" s="81">
        <v>0</v>
      </c>
      <c r="F64" s="80">
        <v>16429.75</v>
      </c>
      <c r="G64" s="81">
        <v>0</v>
      </c>
      <c r="H64" s="82">
        <v>16429.75</v>
      </c>
      <c r="I64" s="81">
        <v>0</v>
      </c>
      <c r="J64" s="82">
        <v>16429.75</v>
      </c>
      <c r="K64" s="79">
        <v>0</v>
      </c>
      <c r="L64" s="82">
        <v>16429.75</v>
      </c>
      <c r="M64" s="79">
        <v>0</v>
      </c>
      <c r="N64" s="82">
        <v>16429.75</v>
      </c>
      <c r="O64" s="79">
        <v>0</v>
      </c>
      <c r="P64" s="82">
        <v>16429.75</v>
      </c>
      <c r="Q64" s="81">
        <v>0</v>
      </c>
      <c r="R64" s="82">
        <v>16429.75</v>
      </c>
      <c r="S64" s="81">
        <v>0</v>
      </c>
      <c r="T64" s="82">
        <v>16429.75</v>
      </c>
      <c r="U64" s="81">
        <v>0</v>
      </c>
      <c r="V64" s="82">
        <v>16429.75</v>
      </c>
      <c r="W64" s="81">
        <v>0</v>
      </c>
      <c r="X64" s="82">
        <v>16429.75</v>
      </c>
      <c r="Y64" s="81">
        <v>0</v>
      </c>
      <c r="Z64" s="82">
        <v>16429.75</v>
      </c>
      <c r="AA64" s="83">
        <v>0</v>
      </c>
      <c r="AB64" s="83">
        <v>197157</v>
      </c>
      <c r="AC64" s="83">
        <v>197157</v>
      </c>
      <c r="AD64" s="84">
        <v>1</v>
      </c>
      <c r="AE64" s="83">
        <v>197157</v>
      </c>
      <c r="AF64" s="83">
        <v>197157</v>
      </c>
      <c r="AG64" s="85">
        <v>1</v>
      </c>
    </row>
    <row r="65" spans="1:33" hidden="1" x14ac:dyDescent="0.45">
      <c r="A65" s="77" t="s">
        <v>233</v>
      </c>
      <c r="B65" s="78" t="s">
        <v>234</v>
      </c>
      <c r="C65" s="79">
        <v>0</v>
      </c>
      <c r="D65" s="80">
        <v>100.44</v>
      </c>
      <c r="E65" s="81">
        <v>0</v>
      </c>
      <c r="F65" s="80">
        <v>100.44</v>
      </c>
      <c r="G65" s="81">
        <v>0</v>
      </c>
      <c r="H65" s="82">
        <v>100.44</v>
      </c>
      <c r="I65" s="81">
        <v>0</v>
      </c>
      <c r="J65" s="82">
        <v>100.44</v>
      </c>
      <c r="K65" s="79">
        <v>0</v>
      </c>
      <c r="L65" s="82">
        <v>100.44</v>
      </c>
      <c r="M65" s="79">
        <v>0</v>
      </c>
      <c r="N65" s="82">
        <v>100.44</v>
      </c>
      <c r="O65" s="79">
        <v>0</v>
      </c>
      <c r="P65" s="82">
        <v>100.44</v>
      </c>
      <c r="Q65" s="81">
        <v>0</v>
      </c>
      <c r="R65" s="82">
        <v>100.44</v>
      </c>
      <c r="S65" s="81">
        <v>0</v>
      </c>
      <c r="T65" s="82">
        <v>100.44</v>
      </c>
      <c r="U65" s="81">
        <v>0</v>
      </c>
      <c r="V65" s="82">
        <v>100.44</v>
      </c>
      <c r="W65" s="81">
        <v>0</v>
      </c>
      <c r="X65" s="82">
        <v>100.44</v>
      </c>
      <c r="Y65" s="81">
        <v>0</v>
      </c>
      <c r="Z65" s="82">
        <v>100.44</v>
      </c>
      <c r="AA65" s="83">
        <v>0</v>
      </c>
      <c r="AB65" s="83">
        <v>1205.28</v>
      </c>
      <c r="AC65" s="83">
        <v>1205.28</v>
      </c>
      <c r="AD65" s="84">
        <v>1</v>
      </c>
      <c r="AE65" s="83">
        <v>1205.28</v>
      </c>
      <c r="AF65" s="83">
        <v>1205.28</v>
      </c>
      <c r="AG65" s="85">
        <v>1</v>
      </c>
    </row>
    <row r="66" spans="1:33" hidden="1" x14ac:dyDescent="0.45">
      <c r="A66" s="77" t="s">
        <v>235</v>
      </c>
      <c r="B66" s="78" t="s">
        <v>236</v>
      </c>
      <c r="C66" s="79">
        <v>0</v>
      </c>
      <c r="D66" s="80">
        <v>359.88</v>
      </c>
      <c r="E66" s="81">
        <v>0</v>
      </c>
      <c r="F66" s="80">
        <v>359.88</v>
      </c>
      <c r="G66" s="81">
        <v>0</v>
      </c>
      <c r="H66" s="82">
        <v>359.88</v>
      </c>
      <c r="I66" s="81">
        <v>0</v>
      </c>
      <c r="J66" s="82">
        <v>359.88</v>
      </c>
      <c r="K66" s="79">
        <v>0</v>
      </c>
      <c r="L66" s="82">
        <v>359.88</v>
      </c>
      <c r="M66" s="79">
        <v>0</v>
      </c>
      <c r="N66" s="82">
        <v>359.88</v>
      </c>
      <c r="O66" s="79">
        <v>0</v>
      </c>
      <c r="P66" s="82">
        <v>359.88</v>
      </c>
      <c r="Q66" s="81">
        <v>0</v>
      </c>
      <c r="R66" s="82">
        <v>359.88</v>
      </c>
      <c r="S66" s="81">
        <v>0</v>
      </c>
      <c r="T66" s="82">
        <v>359.88</v>
      </c>
      <c r="U66" s="81">
        <v>0</v>
      </c>
      <c r="V66" s="82">
        <v>359.88</v>
      </c>
      <c r="W66" s="81">
        <v>0</v>
      </c>
      <c r="X66" s="82">
        <v>359.88</v>
      </c>
      <c r="Y66" s="81">
        <v>0</v>
      </c>
      <c r="Z66" s="82">
        <v>359.88</v>
      </c>
      <c r="AA66" s="83">
        <v>0</v>
      </c>
      <c r="AB66" s="83">
        <v>4318.5600000000004</v>
      </c>
      <c r="AC66" s="83">
        <v>4318.5600000000004</v>
      </c>
      <c r="AD66" s="84">
        <v>1</v>
      </c>
      <c r="AE66" s="83">
        <v>4318.5600000000004</v>
      </c>
      <c r="AF66" s="83">
        <v>4318.5600000000004</v>
      </c>
      <c r="AG66" s="85">
        <v>1</v>
      </c>
    </row>
    <row r="67" spans="1:33" hidden="1" x14ac:dyDescent="0.45">
      <c r="A67" s="77" t="s">
        <v>237</v>
      </c>
      <c r="B67" s="78" t="s">
        <v>238</v>
      </c>
      <c r="C67" s="79">
        <v>29.21</v>
      </c>
      <c r="D67" s="80">
        <v>515</v>
      </c>
      <c r="E67" s="81">
        <v>335.96</v>
      </c>
      <c r="F67" s="80">
        <v>515</v>
      </c>
      <c r="G67" s="81">
        <v>4126.91</v>
      </c>
      <c r="H67" s="82">
        <v>515</v>
      </c>
      <c r="I67" s="81">
        <v>0</v>
      </c>
      <c r="J67" s="82">
        <v>515</v>
      </c>
      <c r="K67" s="79">
        <v>0</v>
      </c>
      <c r="L67" s="82">
        <v>515</v>
      </c>
      <c r="M67" s="79">
        <v>0</v>
      </c>
      <c r="N67" s="82">
        <v>515</v>
      </c>
      <c r="O67" s="79">
        <v>0</v>
      </c>
      <c r="P67" s="82">
        <v>515</v>
      </c>
      <c r="Q67" s="81">
        <v>0</v>
      </c>
      <c r="R67" s="82">
        <v>515</v>
      </c>
      <c r="S67" s="81">
        <v>0</v>
      </c>
      <c r="T67" s="82">
        <v>515</v>
      </c>
      <c r="U67" s="81">
        <v>0</v>
      </c>
      <c r="V67" s="82">
        <v>515</v>
      </c>
      <c r="W67" s="81">
        <v>0</v>
      </c>
      <c r="X67" s="82">
        <v>515</v>
      </c>
      <c r="Y67" s="81">
        <v>0</v>
      </c>
      <c r="Z67" s="82">
        <v>515</v>
      </c>
      <c r="AA67" s="83">
        <v>4492.08</v>
      </c>
      <c r="AB67" s="83">
        <v>6180</v>
      </c>
      <c r="AC67" s="83">
        <v>1687.92</v>
      </c>
      <c r="AD67" s="84">
        <v>0.27312621359223299</v>
      </c>
      <c r="AE67" s="83">
        <v>6180</v>
      </c>
      <c r="AF67" s="83">
        <v>1687.92</v>
      </c>
      <c r="AG67" s="85">
        <v>0.27312621359223299</v>
      </c>
    </row>
    <row r="68" spans="1:33" hidden="1" x14ac:dyDescent="0.45">
      <c r="A68" s="77" t="s">
        <v>239</v>
      </c>
      <c r="B68" s="78" t="s">
        <v>240</v>
      </c>
      <c r="C68" s="79">
        <v>8626</v>
      </c>
      <c r="D68" s="80">
        <v>1370.93</v>
      </c>
      <c r="E68" s="81">
        <v>0</v>
      </c>
      <c r="F68" s="80">
        <v>1370.93</v>
      </c>
      <c r="G68" s="81">
        <v>1996</v>
      </c>
      <c r="H68" s="82">
        <v>1370.93</v>
      </c>
      <c r="I68" s="81">
        <v>0</v>
      </c>
      <c r="J68" s="82">
        <v>1370.93</v>
      </c>
      <c r="K68" s="79">
        <v>0</v>
      </c>
      <c r="L68" s="82">
        <v>1370.93</v>
      </c>
      <c r="M68" s="79">
        <v>0</v>
      </c>
      <c r="N68" s="82">
        <v>1370.93</v>
      </c>
      <c r="O68" s="79">
        <v>0</v>
      </c>
      <c r="P68" s="82">
        <v>1370.93</v>
      </c>
      <c r="Q68" s="81">
        <v>0</v>
      </c>
      <c r="R68" s="82">
        <v>1370.93</v>
      </c>
      <c r="S68" s="81">
        <v>0</v>
      </c>
      <c r="T68" s="82">
        <v>1370.93</v>
      </c>
      <c r="U68" s="81">
        <v>0</v>
      </c>
      <c r="V68" s="82">
        <v>1370.93</v>
      </c>
      <c r="W68" s="81">
        <v>0</v>
      </c>
      <c r="X68" s="82">
        <v>1370.93</v>
      </c>
      <c r="Y68" s="81">
        <v>0</v>
      </c>
      <c r="Z68" s="82">
        <v>1370.93</v>
      </c>
      <c r="AA68" s="83">
        <v>10622</v>
      </c>
      <c r="AB68" s="83">
        <v>16451.16</v>
      </c>
      <c r="AC68" s="83">
        <v>5829.16</v>
      </c>
      <c r="AD68" s="84">
        <v>0.35433124472681599</v>
      </c>
      <c r="AE68" s="83">
        <v>16451.16</v>
      </c>
      <c r="AF68" s="83">
        <v>5829.16</v>
      </c>
      <c r="AG68" s="85">
        <v>0.35433124472681599</v>
      </c>
    </row>
    <row r="69" spans="1:33" hidden="1" x14ac:dyDescent="0.45">
      <c r="A69" s="77" t="s">
        <v>241</v>
      </c>
      <c r="B69" s="78" t="s">
        <v>242</v>
      </c>
      <c r="C69" s="79">
        <v>0</v>
      </c>
      <c r="D69" s="80">
        <v>2033.33</v>
      </c>
      <c r="E69" s="81">
        <v>400</v>
      </c>
      <c r="F69" s="80">
        <v>2033.33</v>
      </c>
      <c r="G69" s="81">
        <v>400</v>
      </c>
      <c r="H69" s="82">
        <v>2033.33</v>
      </c>
      <c r="I69" s="81">
        <v>0</v>
      </c>
      <c r="J69" s="82">
        <v>2033.33</v>
      </c>
      <c r="K69" s="79">
        <v>0</v>
      </c>
      <c r="L69" s="82">
        <v>2033.33</v>
      </c>
      <c r="M69" s="79">
        <v>0</v>
      </c>
      <c r="N69" s="82">
        <v>2033.33</v>
      </c>
      <c r="O69" s="79">
        <v>0</v>
      </c>
      <c r="P69" s="82">
        <v>2033.33</v>
      </c>
      <c r="Q69" s="81">
        <v>0</v>
      </c>
      <c r="R69" s="82">
        <v>2033.33</v>
      </c>
      <c r="S69" s="81">
        <v>0</v>
      </c>
      <c r="T69" s="82">
        <v>2033.33</v>
      </c>
      <c r="U69" s="81">
        <v>0</v>
      </c>
      <c r="V69" s="82">
        <v>2033.33</v>
      </c>
      <c r="W69" s="81">
        <v>0</v>
      </c>
      <c r="X69" s="82">
        <v>2033.33</v>
      </c>
      <c r="Y69" s="81">
        <v>0</v>
      </c>
      <c r="Z69" s="82">
        <v>2033.33</v>
      </c>
      <c r="AA69" s="83">
        <v>800</v>
      </c>
      <c r="AB69" s="83">
        <v>24399.96</v>
      </c>
      <c r="AC69" s="83">
        <v>23599.96</v>
      </c>
      <c r="AD69" s="84">
        <v>0.96721306100501803</v>
      </c>
      <c r="AE69" s="83">
        <v>24399.96</v>
      </c>
      <c r="AF69" s="83">
        <v>23599.96</v>
      </c>
      <c r="AG69" s="85">
        <v>0.96721306100501803</v>
      </c>
    </row>
    <row r="70" spans="1:33" hidden="1" x14ac:dyDescent="0.45">
      <c r="A70" s="77" t="s">
        <v>243</v>
      </c>
      <c r="B70" s="78" t="s">
        <v>244</v>
      </c>
      <c r="C70" s="79">
        <v>1159.17</v>
      </c>
      <c r="D70" s="80">
        <v>1719.83</v>
      </c>
      <c r="E70" s="81">
        <v>1148.75</v>
      </c>
      <c r="F70" s="80">
        <v>1719.83</v>
      </c>
      <c r="G70" s="81">
        <v>559.86</v>
      </c>
      <c r="H70" s="82">
        <v>1719.83</v>
      </c>
      <c r="I70" s="81">
        <v>0</v>
      </c>
      <c r="J70" s="82">
        <v>1719.83</v>
      </c>
      <c r="K70" s="79">
        <v>0</v>
      </c>
      <c r="L70" s="82">
        <v>1719.83</v>
      </c>
      <c r="M70" s="79">
        <v>0</v>
      </c>
      <c r="N70" s="82">
        <v>1719.83</v>
      </c>
      <c r="O70" s="79">
        <v>0</v>
      </c>
      <c r="P70" s="82">
        <v>1719.83</v>
      </c>
      <c r="Q70" s="81">
        <v>0</v>
      </c>
      <c r="R70" s="82">
        <v>1719.83</v>
      </c>
      <c r="S70" s="81">
        <v>0</v>
      </c>
      <c r="T70" s="82">
        <v>1719.83</v>
      </c>
      <c r="U70" s="81">
        <v>0</v>
      </c>
      <c r="V70" s="82">
        <v>1719.83</v>
      </c>
      <c r="W70" s="81">
        <v>0</v>
      </c>
      <c r="X70" s="82">
        <v>1719.83</v>
      </c>
      <c r="Y70" s="81">
        <v>0</v>
      </c>
      <c r="Z70" s="82">
        <v>1719.83</v>
      </c>
      <c r="AA70" s="83">
        <v>2867.78</v>
      </c>
      <c r="AB70" s="83">
        <v>20637.96</v>
      </c>
      <c r="AC70" s="83">
        <v>17770.18</v>
      </c>
      <c r="AD70" s="84">
        <v>0.86104343646368198</v>
      </c>
      <c r="AE70" s="83">
        <v>20637.96</v>
      </c>
      <c r="AF70" s="83">
        <v>17770.18</v>
      </c>
      <c r="AG70" s="85">
        <v>0.86104343646368198</v>
      </c>
    </row>
    <row r="71" spans="1:33" hidden="1" x14ac:dyDescent="0.45">
      <c r="A71" s="77" t="s">
        <v>245</v>
      </c>
      <c r="B71" s="78" t="s">
        <v>246</v>
      </c>
      <c r="C71" s="79">
        <v>0</v>
      </c>
      <c r="D71" s="80">
        <v>170.83</v>
      </c>
      <c r="E71" s="81">
        <v>0</v>
      </c>
      <c r="F71" s="80">
        <v>170.83</v>
      </c>
      <c r="G71" s="81">
        <v>0</v>
      </c>
      <c r="H71" s="82">
        <v>170.83</v>
      </c>
      <c r="I71" s="81">
        <v>0</v>
      </c>
      <c r="J71" s="82">
        <v>170.83</v>
      </c>
      <c r="K71" s="79">
        <v>0</v>
      </c>
      <c r="L71" s="82">
        <v>170.83</v>
      </c>
      <c r="M71" s="79">
        <v>0</v>
      </c>
      <c r="N71" s="82">
        <v>170.83</v>
      </c>
      <c r="O71" s="79">
        <v>0</v>
      </c>
      <c r="P71" s="82">
        <v>170.83</v>
      </c>
      <c r="Q71" s="81">
        <v>0</v>
      </c>
      <c r="R71" s="82">
        <v>170.83</v>
      </c>
      <c r="S71" s="81">
        <v>0</v>
      </c>
      <c r="T71" s="82">
        <v>170.83</v>
      </c>
      <c r="U71" s="81">
        <v>0</v>
      </c>
      <c r="V71" s="82">
        <v>170.83</v>
      </c>
      <c r="W71" s="81">
        <v>0</v>
      </c>
      <c r="X71" s="82">
        <v>170.83</v>
      </c>
      <c r="Y71" s="81">
        <v>0</v>
      </c>
      <c r="Z71" s="82">
        <v>170.83</v>
      </c>
      <c r="AA71" s="83">
        <v>0</v>
      </c>
      <c r="AB71" s="83">
        <v>2049.96</v>
      </c>
      <c r="AC71" s="83">
        <v>2049.96</v>
      </c>
      <c r="AD71" s="84">
        <v>1</v>
      </c>
      <c r="AE71" s="83">
        <v>2049.96</v>
      </c>
      <c r="AF71" s="83">
        <v>2049.96</v>
      </c>
      <c r="AG71" s="85">
        <v>1</v>
      </c>
    </row>
    <row r="72" spans="1:33" hidden="1" x14ac:dyDescent="0.45">
      <c r="A72" s="77" t="s">
        <v>247</v>
      </c>
      <c r="B72" s="78" t="s">
        <v>248</v>
      </c>
      <c r="C72" s="79">
        <v>8700</v>
      </c>
      <c r="D72" s="80">
        <v>8700</v>
      </c>
      <c r="E72" s="81">
        <v>8700</v>
      </c>
      <c r="F72" s="80">
        <v>8700</v>
      </c>
      <c r="G72" s="81">
        <v>0</v>
      </c>
      <c r="H72" s="82">
        <v>8700</v>
      </c>
      <c r="I72" s="81">
        <v>0</v>
      </c>
      <c r="J72" s="82">
        <v>8700</v>
      </c>
      <c r="K72" s="79">
        <v>0</v>
      </c>
      <c r="L72" s="82">
        <v>8700</v>
      </c>
      <c r="M72" s="79">
        <v>0</v>
      </c>
      <c r="N72" s="82">
        <v>8700</v>
      </c>
      <c r="O72" s="79">
        <v>0</v>
      </c>
      <c r="P72" s="82">
        <v>8700</v>
      </c>
      <c r="Q72" s="81">
        <v>0</v>
      </c>
      <c r="R72" s="82">
        <v>8700</v>
      </c>
      <c r="S72" s="81">
        <v>0</v>
      </c>
      <c r="T72" s="82">
        <v>8700</v>
      </c>
      <c r="U72" s="81">
        <v>0</v>
      </c>
      <c r="V72" s="82">
        <v>8700</v>
      </c>
      <c r="W72" s="81">
        <v>0</v>
      </c>
      <c r="X72" s="82">
        <v>8700</v>
      </c>
      <c r="Y72" s="81">
        <v>0</v>
      </c>
      <c r="Z72" s="82">
        <v>8700</v>
      </c>
      <c r="AA72" s="83">
        <v>17400</v>
      </c>
      <c r="AB72" s="83">
        <v>104400</v>
      </c>
      <c r="AC72" s="83">
        <v>87000</v>
      </c>
      <c r="AD72" s="84">
        <v>0.83333333333333304</v>
      </c>
      <c r="AE72" s="83">
        <v>104400</v>
      </c>
      <c r="AF72" s="83">
        <v>87000</v>
      </c>
      <c r="AG72" s="85">
        <v>0.83333333333333304</v>
      </c>
    </row>
    <row r="73" spans="1:33" hidden="1" x14ac:dyDescent="0.45">
      <c r="A73" s="77" t="s">
        <v>249</v>
      </c>
      <c r="B73" s="78" t="s">
        <v>250</v>
      </c>
      <c r="C73" s="79">
        <v>423</v>
      </c>
      <c r="D73" s="80">
        <v>125</v>
      </c>
      <c r="E73" s="81">
        <v>93.18</v>
      </c>
      <c r="F73" s="80">
        <v>125</v>
      </c>
      <c r="G73" s="81">
        <v>279.54000000000002</v>
      </c>
      <c r="H73" s="82">
        <v>125</v>
      </c>
      <c r="I73" s="81">
        <v>0</v>
      </c>
      <c r="J73" s="82">
        <v>125</v>
      </c>
      <c r="K73" s="79">
        <v>0</v>
      </c>
      <c r="L73" s="82">
        <v>125</v>
      </c>
      <c r="M73" s="79">
        <v>0</v>
      </c>
      <c r="N73" s="82">
        <v>125</v>
      </c>
      <c r="O73" s="79">
        <v>0</v>
      </c>
      <c r="P73" s="82">
        <v>125</v>
      </c>
      <c r="Q73" s="81">
        <v>0</v>
      </c>
      <c r="R73" s="82">
        <v>125</v>
      </c>
      <c r="S73" s="81">
        <v>0</v>
      </c>
      <c r="T73" s="82">
        <v>125</v>
      </c>
      <c r="U73" s="81">
        <v>0</v>
      </c>
      <c r="V73" s="82">
        <v>125</v>
      </c>
      <c r="W73" s="81">
        <v>0</v>
      </c>
      <c r="X73" s="82">
        <v>125</v>
      </c>
      <c r="Y73" s="81">
        <v>0</v>
      </c>
      <c r="Z73" s="82">
        <v>125</v>
      </c>
      <c r="AA73" s="83">
        <v>795.72</v>
      </c>
      <c r="AB73" s="83">
        <v>1500</v>
      </c>
      <c r="AC73" s="83">
        <v>704.28</v>
      </c>
      <c r="AD73" s="84">
        <v>0.46951999999999999</v>
      </c>
      <c r="AE73" s="83">
        <v>1500</v>
      </c>
      <c r="AF73" s="83">
        <v>704.28</v>
      </c>
      <c r="AG73" s="85">
        <v>0.46951999999999999</v>
      </c>
    </row>
    <row r="74" spans="1:33" hidden="1" x14ac:dyDescent="0.45">
      <c r="A74" s="77" t="s">
        <v>251</v>
      </c>
      <c r="B74" s="78" t="s">
        <v>252</v>
      </c>
      <c r="C74" s="79">
        <v>0</v>
      </c>
      <c r="D74" s="80">
        <v>214.22</v>
      </c>
      <c r="E74" s="81">
        <v>62.25</v>
      </c>
      <c r="F74" s="80">
        <v>214.22</v>
      </c>
      <c r="G74" s="81">
        <v>0</v>
      </c>
      <c r="H74" s="82">
        <v>214.22</v>
      </c>
      <c r="I74" s="81">
        <v>0</v>
      </c>
      <c r="J74" s="82">
        <v>214.22</v>
      </c>
      <c r="K74" s="79">
        <v>0</v>
      </c>
      <c r="L74" s="82">
        <v>214.22</v>
      </c>
      <c r="M74" s="79">
        <v>0</v>
      </c>
      <c r="N74" s="82">
        <v>214.22</v>
      </c>
      <c r="O74" s="79">
        <v>0</v>
      </c>
      <c r="P74" s="82">
        <v>214.22</v>
      </c>
      <c r="Q74" s="81">
        <v>0</v>
      </c>
      <c r="R74" s="82">
        <v>214.22</v>
      </c>
      <c r="S74" s="81">
        <v>0</v>
      </c>
      <c r="T74" s="82">
        <v>214.22</v>
      </c>
      <c r="U74" s="81">
        <v>0</v>
      </c>
      <c r="V74" s="82">
        <v>214.22</v>
      </c>
      <c r="W74" s="81">
        <v>0</v>
      </c>
      <c r="X74" s="82">
        <v>214.22</v>
      </c>
      <c r="Y74" s="81">
        <v>0</v>
      </c>
      <c r="Z74" s="82">
        <v>214.22</v>
      </c>
      <c r="AA74" s="83">
        <v>62.25</v>
      </c>
      <c r="AB74" s="83">
        <v>2570.64</v>
      </c>
      <c r="AC74" s="83">
        <v>2508.39</v>
      </c>
      <c r="AD74" s="84">
        <v>0.97578424050042001</v>
      </c>
      <c r="AE74" s="83">
        <v>2570.64</v>
      </c>
      <c r="AF74" s="83">
        <v>2508.39</v>
      </c>
      <c r="AG74" s="85">
        <v>0.97578424050042001</v>
      </c>
    </row>
    <row r="75" spans="1:33" hidden="1" x14ac:dyDescent="0.45">
      <c r="A75" s="77" t="s">
        <v>253</v>
      </c>
      <c r="B75" s="78" t="s">
        <v>254</v>
      </c>
      <c r="C75" s="79">
        <v>0</v>
      </c>
      <c r="D75" s="80">
        <v>43</v>
      </c>
      <c r="E75" s="81">
        <v>0</v>
      </c>
      <c r="F75" s="80">
        <v>43</v>
      </c>
      <c r="G75" s="81">
        <v>0</v>
      </c>
      <c r="H75" s="82">
        <v>43</v>
      </c>
      <c r="I75" s="81">
        <v>0</v>
      </c>
      <c r="J75" s="82">
        <v>43</v>
      </c>
      <c r="K75" s="79">
        <v>0</v>
      </c>
      <c r="L75" s="82">
        <v>43</v>
      </c>
      <c r="M75" s="79">
        <v>0</v>
      </c>
      <c r="N75" s="82">
        <v>43</v>
      </c>
      <c r="O75" s="79">
        <v>0</v>
      </c>
      <c r="P75" s="82">
        <v>43</v>
      </c>
      <c r="Q75" s="81">
        <v>0</v>
      </c>
      <c r="R75" s="82">
        <v>43</v>
      </c>
      <c r="S75" s="81">
        <v>0</v>
      </c>
      <c r="T75" s="82">
        <v>43</v>
      </c>
      <c r="U75" s="81">
        <v>0</v>
      </c>
      <c r="V75" s="82">
        <v>43</v>
      </c>
      <c r="W75" s="81">
        <v>0</v>
      </c>
      <c r="X75" s="82">
        <v>43</v>
      </c>
      <c r="Y75" s="81">
        <v>0</v>
      </c>
      <c r="Z75" s="82">
        <v>43</v>
      </c>
      <c r="AA75" s="83">
        <v>0</v>
      </c>
      <c r="AB75" s="83">
        <v>516</v>
      </c>
      <c r="AC75" s="83">
        <v>516</v>
      </c>
      <c r="AD75" s="84">
        <v>1</v>
      </c>
      <c r="AE75" s="83">
        <v>516</v>
      </c>
      <c r="AF75" s="83">
        <v>516</v>
      </c>
      <c r="AG75" s="85">
        <v>1</v>
      </c>
    </row>
    <row r="76" spans="1:33" hidden="1" x14ac:dyDescent="0.45">
      <c r="A76" s="77" t="s">
        <v>255</v>
      </c>
      <c r="B76" s="78" t="s">
        <v>256</v>
      </c>
      <c r="C76" s="79">
        <v>5545</v>
      </c>
      <c r="D76" s="80">
        <v>1613.33</v>
      </c>
      <c r="E76" s="81">
        <v>-2780</v>
      </c>
      <c r="F76" s="80">
        <v>1613.33</v>
      </c>
      <c r="G76" s="81">
        <v>5000</v>
      </c>
      <c r="H76" s="82">
        <v>1613.33</v>
      </c>
      <c r="I76" s="81">
        <v>0</v>
      </c>
      <c r="J76" s="82">
        <v>1613.33</v>
      </c>
      <c r="K76" s="79">
        <v>0</v>
      </c>
      <c r="L76" s="82">
        <v>1613.33</v>
      </c>
      <c r="M76" s="79">
        <v>0</v>
      </c>
      <c r="N76" s="82">
        <v>1613.33</v>
      </c>
      <c r="O76" s="79">
        <v>0</v>
      </c>
      <c r="P76" s="82">
        <v>1613.33</v>
      </c>
      <c r="Q76" s="81">
        <v>0</v>
      </c>
      <c r="R76" s="82">
        <v>1613.33</v>
      </c>
      <c r="S76" s="81">
        <v>0</v>
      </c>
      <c r="T76" s="82">
        <v>1613.33</v>
      </c>
      <c r="U76" s="81">
        <v>0</v>
      </c>
      <c r="V76" s="82">
        <v>1613.33</v>
      </c>
      <c r="W76" s="81">
        <v>0</v>
      </c>
      <c r="X76" s="82">
        <v>1613.33</v>
      </c>
      <c r="Y76" s="81">
        <v>0</v>
      </c>
      <c r="Z76" s="82">
        <v>1613.33</v>
      </c>
      <c r="AA76" s="83">
        <v>7765</v>
      </c>
      <c r="AB76" s="83">
        <v>19359.96</v>
      </c>
      <c r="AC76" s="83">
        <v>11594.96</v>
      </c>
      <c r="AD76" s="84">
        <v>0.59891446056706699</v>
      </c>
      <c r="AE76" s="83">
        <v>19359.96</v>
      </c>
      <c r="AF76" s="83">
        <v>11594.96</v>
      </c>
      <c r="AG76" s="85">
        <v>0.59891446056706699</v>
      </c>
    </row>
    <row r="77" spans="1:33" hidden="1" x14ac:dyDescent="0.45">
      <c r="A77" s="77" t="s">
        <v>257</v>
      </c>
      <c r="B77" s="78" t="s">
        <v>258</v>
      </c>
      <c r="C77" s="79">
        <v>30</v>
      </c>
      <c r="D77" s="80">
        <v>8.33</v>
      </c>
      <c r="E77" s="81">
        <v>0</v>
      </c>
      <c r="F77" s="80">
        <v>8.33</v>
      </c>
      <c r="G77" s="81">
        <v>0</v>
      </c>
      <c r="H77" s="82">
        <v>8.33</v>
      </c>
      <c r="I77" s="81">
        <v>0</v>
      </c>
      <c r="J77" s="82">
        <v>8.33</v>
      </c>
      <c r="K77" s="79">
        <v>0</v>
      </c>
      <c r="L77" s="82">
        <v>8.33</v>
      </c>
      <c r="M77" s="79">
        <v>0</v>
      </c>
      <c r="N77" s="82">
        <v>8.33</v>
      </c>
      <c r="O77" s="79">
        <v>0</v>
      </c>
      <c r="P77" s="82">
        <v>8.33</v>
      </c>
      <c r="Q77" s="81">
        <v>0</v>
      </c>
      <c r="R77" s="82">
        <v>8.33</v>
      </c>
      <c r="S77" s="81">
        <v>0</v>
      </c>
      <c r="T77" s="82">
        <v>8.33</v>
      </c>
      <c r="U77" s="81">
        <v>0</v>
      </c>
      <c r="V77" s="82">
        <v>8.33</v>
      </c>
      <c r="W77" s="81">
        <v>0</v>
      </c>
      <c r="X77" s="82">
        <v>8.33</v>
      </c>
      <c r="Y77" s="81">
        <v>0</v>
      </c>
      <c r="Z77" s="82">
        <v>8.33</v>
      </c>
      <c r="AA77" s="83">
        <v>30</v>
      </c>
      <c r="AB77" s="83">
        <v>99.96</v>
      </c>
      <c r="AC77" s="83">
        <v>69.959999999999994</v>
      </c>
      <c r="AD77" s="84">
        <v>0.699879951980792</v>
      </c>
      <c r="AE77" s="83">
        <v>99.96</v>
      </c>
      <c r="AF77" s="83">
        <v>69.959999999999994</v>
      </c>
      <c r="AG77" s="85">
        <v>0.699879951980792</v>
      </c>
    </row>
    <row r="78" spans="1:33" hidden="1" x14ac:dyDescent="0.45">
      <c r="A78" s="77" t="s">
        <v>259</v>
      </c>
      <c r="B78" s="78" t="s">
        <v>260</v>
      </c>
      <c r="C78" s="79">
        <v>560</v>
      </c>
      <c r="D78" s="80">
        <v>420.91</v>
      </c>
      <c r="E78" s="81">
        <v>345.8</v>
      </c>
      <c r="F78" s="80">
        <v>420.91</v>
      </c>
      <c r="G78" s="81">
        <v>0</v>
      </c>
      <c r="H78" s="82">
        <v>420.91</v>
      </c>
      <c r="I78" s="81">
        <v>0</v>
      </c>
      <c r="J78" s="82">
        <v>420.91</v>
      </c>
      <c r="K78" s="79">
        <v>0</v>
      </c>
      <c r="L78" s="82">
        <v>420.91</v>
      </c>
      <c r="M78" s="79">
        <v>0</v>
      </c>
      <c r="N78" s="82">
        <v>420.91</v>
      </c>
      <c r="O78" s="79">
        <v>0</v>
      </c>
      <c r="P78" s="82">
        <v>420.91</v>
      </c>
      <c r="Q78" s="81">
        <v>0</v>
      </c>
      <c r="R78" s="82">
        <v>420.91</v>
      </c>
      <c r="S78" s="81">
        <v>0</v>
      </c>
      <c r="T78" s="82">
        <v>420.91</v>
      </c>
      <c r="U78" s="81">
        <v>0</v>
      </c>
      <c r="V78" s="82">
        <v>420.91</v>
      </c>
      <c r="W78" s="81">
        <v>0</v>
      </c>
      <c r="X78" s="82">
        <v>420.91</v>
      </c>
      <c r="Y78" s="81">
        <v>0</v>
      </c>
      <c r="Z78" s="82">
        <v>420.91</v>
      </c>
      <c r="AA78" s="83">
        <v>905.8</v>
      </c>
      <c r="AB78" s="83">
        <v>5050.92</v>
      </c>
      <c r="AC78" s="83">
        <v>4145.12</v>
      </c>
      <c r="AD78" s="84">
        <v>0.82066633405399403</v>
      </c>
      <c r="AE78" s="83">
        <v>5050.92</v>
      </c>
      <c r="AF78" s="83">
        <v>4145.12</v>
      </c>
      <c r="AG78" s="85">
        <v>0.82066633405399403</v>
      </c>
    </row>
    <row r="79" spans="1:33" hidden="1" x14ac:dyDescent="0.45">
      <c r="A79" s="77" t="s">
        <v>261</v>
      </c>
      <c r="B79" s="78" t="s">
        <v>262</v>
      </c>
      <c r="C79" s="79">
        <v>0</v>
      </c>
      <c r="D79" s="80">
        <v>687.93</v>
      </c>
      <c r="E79" s="81">
        <v>4450</v>
      </c>
      <c r="F79" s="80">
        <v>687.93</v>
      </c>
      <c r="G79" s="81">
        <v>0</v>
      </c>
      <c r="H79" s="82">
        <v>687.93</v>
      </c>
      <c r="I79" s="81">
        <v>0</v>
      </c>
      <c r="J79" s="82">
        <v>687.93</v>
      </c>
      <c r="K79" s="79">
        <v>0</v>
      </c>
      <c r="L79" s="82">
        <v>687.93</v>
      </c>
      <c r="M79" s="79">
        <v>0</v>
      </c>
      <c r="N79" s="82">
        <v>687.93</v>
      </c>
      <c r="O79" s="79">
        <v>0</v>
      </c>
      <c r="P79" s="82">
        <v>687.93</v>
      </c>
      <c r="Q79" s="81">
        <v>0</v>
      </c>
      <c r="R79" s="82">
        <v>687.93</v>
      </c>
      <c r="S79" s="81">
        <v>0</v>
      </c>
      <c r="T79" s="82">
        <v>687.93</v>
      </c>
      <c r="U79" s="81">
        <v>0</v>
      </c>
      <c r="V79" s="82">
        <v>687.93</v>
      </c>
      <c r="W79" s="81">
        <v>0</v>
      </c>
      <c r="X79" s="82">
        <v>687.93</v>
      </c>
      <c r="Y79" s="81">
        <v>0</v>
      </c>
      <c r="Z79" s="82">
        <v>687.93</v>
      </c>
      <c r="AA79" s="83">
        <v>4450</v>
      </c>
      <c r="AB79" s="83">
        <v>8255.16</v>
      </c>
      <c r="AC79" s="83">
        <v>3805.16</v>
      </c>
      <c r="AD79" s="84">
        <v>0.46094321612179501</v>
      </c>
      <c r="AE79" s="83">
        <v>8255.16</v>
      </c>
      <c r="AF79" s="83">
        <v>3805.16</v>
      </c>
      <c r="AG79" s="85">
        <v>0.46094321612179501</v>
      </c>
    </row>
    <row r="80" spans="1:33" hidden="1" x14ac:dyDescent="0.45">
      <c r="A80" s="77" t="s">
        <v>263</v>
      </c>
      <c r="B80" s="78" t="s">
        <v>264</v>
      </c>
      <c r="C80" s="79">
        <v>605</v>
      </c>
      <c r="D80" s="80">
        <v>8333.33</v>
      </c>
      <c r="E80" s="81">
        <v>2417.38</v>
      </c>
      <c r="F80" s="80">
        <v>8333.33</v>
      </c>
      <c r="G80" s="81">
        <v>0</v>
      </c>
      <c r="H80" s="82">
        <v>8333.33</v>
      </c>
      <c r="I80" s="81">
        <v>0</v>
      </c>
      <c r="J80" s="82">
        <v>8333.33</v>
      </c>
      <c r="K80" s="79">
        <v>0</v>
      </c>
      <c r="L80" s="82">
        <v>8333.33</v>
      </c>
      <c r="M80" s="79">
        <v>0</v>
      </c>
      <c r="N80" s="82">
        <v>8333.33</v>
      </c>
      <c r="O80" s="79">
        <v>0</v>
      </c>
      <c r="P80" s="82">
        <v>8333.33</v>
      </c>
      <c r="Q80" s="81">
        <v>0</v>
      </c>
      <c r="R80" s="82">
        <v>8333.33</v>
      </c>
      <c r="S80" s="81">
        <v>0</v>
      </c>
      <c r="T80" s="82">
        <v>8333.33</v>
      </c>
      <c r="U80" s="81">
        <v>0</v>
      </c>
      <c r="V80" s="82">
        <v>8333.33</v>
      </c>
      <c r="W80" s="81">
        <v>0</v>
      </c>
      <c r="X80" s="82">
        <v>8333.33</v>
      </c>
      <c r="Y80" s="81">
        <v>0</v>
      </c>
      <c r="Z80" s="82">
        <v>8333.33</v>
      </c>
      <c r="AA80" s="83">
        <v>3022.38</v>
      </c>
      <c r="AB80" s="83">
        <v>99999.96</v>
      </c>
      <c r="AC80" s="83">
        <v>96977.58</v>
      </c>
      <c r="AD80" s="84">
        <v>0.96977618791047504</v>
      </c>
      <c r="AE80" s="83">
        <v>99999.96</v>
      </c>
      <c r="AF80" s="83">
        <v>96977.58</v>
      </c>
      <c r="AG80" s="85">
        <v>0.96977618791047504</v>
      </c>
    </row>
    <row r="81" spans="1:33" hidden="1" x14ac:dyDescent="0.45">
      <c r="A81" s="77" t="s">
        <v>265</v>
      </c>
      <c r="B81" s="78" t="s">
        <v>266</v>
      </c>
      <c r="C81" s="79">
        <v>51.83</v>
      </c>
      <c r="D81" s="80">
        <v>1696.92</v>
      </c>
      <c r="E81" s="81">
        <v>0</v>
      </c>
      <c r="F81" s="80">
        <v>1696.92</v>
      </c>
      <c r="G81" s="81">
        <v>0</v>
      </c>
      <c r="H81" s="82">
        <v>1696.92</v>
      </c>
      <c r="I81" s="81">
        <v>0</v>
      </c>
      <c r="J81" s="82">
        <v>1696.92</v>
      </c>
      <c r="K81" s="79">
        <v>0</v>
      </c>
      <c r="L81" s="82">
        <v>1696.92</v>
      </c>
      <c r="M81" s="79">
        <v>0</v>
      </c>
      <c r="N81" s="82">
        <v>1696.92</v>
      </c>
      <c r="O81" s="79">
        <v>0</v>
      </c>
      <c r="P81" s="82">
        <v>1696.92</v>
      </c>
      <c r="Q81" s="81">
        <v>0</v>
      </c>
      <c r="R81" s="82">
        <v>1696.92</v>
      </c>
      <c r="S81" s="81">
        <v>0</v>
      </c>
      <c r="T81" s="82">
        <v>1696.92</v>
      </c>
      <c r="U81" s="81">
        <v>0</v>
      </c>
      <c r="V81" s="82">
        <v>1696.92</v>
      </c>
      <c r="W81" s="81">
        <v>0</v>
      </c>
      <c r="X81" s="82">
        <v>1696.92</v>
      </c>
      <c r="Y81" s="81">
        <v>0</v>
      </c>
      <c r="Z81" s="82">
        <v>1696.92</v>
      </c>
      <c r="AA81" s="83">
        <v>51.83</v>
      </c>
      <c r="AB81" s="83">
        <v>20363.04</v>
      </c>
      <c r="AC81" s="83">
        <v>20311.21</v>
      </c>
      <c r="AD81" s="84">
        <v>0.997454702244852</v>
      </c>
      <c r="AE81" s="83">
        <v>20363.04</v>
      </c>
      <c r="AF81" s="83">
        <v>20311.21</v>
      </c>
      <c r="AG81" s="85">
        <v>0.997454702244852</v>
      </c>
    </row>
    <row r="82" spans="1:33" hidden="1" x14ac:dyDescent="0.45">
      <c r="A82" s="77" t="s">
        <v>267</v>
      </c>
      <c r="B82" s="78" t="s">
        <v>268</v>
      </c>
      <c r="C82" s="79">
        <v>0</v>
      </c>
      <c r="D82" s="80">
        <v>5</v>
      </c>
      <c r="E82" s="81">
        <v>0</v>
      </c>
      <c r="F82" s="80">
        <v>5</v>
      </c>
      <c r="G82" s="81">
        <v>0</v>
      </c>
      <c r="H82" s="82">
        <v>5</v>
      </c>
      <c r="I82" s="81">
        <v>0</v>
      </c>
      <c r="J82" s="82">
        <v>5</v>
      </c>
      <c r="K82" s="79">
        <v>0</v>
      </c>
      <c r="L82" s="82">
        <v>5</v>
      </c>
      <c r="M82" s="79">
        <v>0</v>
      </c>
      <c r="N82" s="82">
        <v>5</v>
      </c>
      <c r="O82" s="79">
        <v>0</v>
      </c>
      <c r="P82" s="82">
        <v>5</v>
      </c>
      <c r="Q82" s="81">
        <v>0</v>
      </c>
      <c r="R82" s="82">
        <v>5</v>
      </c>
      <c r="S82" s="81">
        <v>0</v>
      </c>
      <c r="T82" s="82">
        <v>5</v>
      </c>
      <c r="U82" s="81">
        <v>0</v>
      </c>
      <c r="V82" s="82">
        <v>5</v>
      </c>
      <c r="W82" s="81">
        <v>0</v>
      </c>
      <c r="X82" s="82">
        <v>5</v>
      </c>
      <c r="Y82" s="81">
        <v>0</v>
      </c>
      <c r="Z82" s="82">
        <v>5</v>
      </c>
      <c r="AA82" s="83">
        <v>0</v>
      </c>
      <c r="AB82" s="83">
        <v>60</v>
      </c>
      <c r="AC82" s="83">
        <v>60</v>
      </c>
      <c r="AD82" s="84">
        <v>1</v>
      </c>
      <c r="AE82" s="83">
        <v>60</v>
      </c>
      <c r="AF82" s="83">
        <v>60</v>
      </c>
      <c r="AG82" s="85">
        <v>1</v>
      </c>
    </row>
    <row r="83" spans="1:33" hidden="1" x14ac:dyDescent="0.45">
      <c r="A83" s="77" t="s">
        <v>269</v>
      </c>
      <c r="B83" s="78" t="s">
        <v>270</v>
      </c>
      <c r="C83" s="79">
        <v>0</v>
      </c>
      <c r="D83" s="80">
        <v>28.38</v>
      </c>
      <c r="E83" s="81">
        <v>0</v>
      </c>
      <c r="F83" s="80">
        <v>28.38</v>
      </c>
      <c r="G83" s="81">
        <v>0</v>
      </c>
      <c r="H83" s="82">
        <v>28.38</v>
      </c>
      <c r="I83" s="81">
        <v>0</v>
      </c>
      <c r="J83" s="82">
        <v>28.38</v>
      </c>
      <c r="K83" s="79">
        <v>0</v>
      </c>
      <c r="L83" s="82">
        <v>28.38</v>
      </c>
      <c r="M83" s="79">
        <v>0</v>
      </c>
      <c r="N83" s="82">
        <v>28.38</v>
      </c>
      <c r="O83" s="79">
        <v>0</v>
      </c>
      <c r="P83" s="82">
        <v>28.38</v>
      </c>
      <c r="Q83" s="81">
        <v>0</v>
      </c>
      <c r="R83" s="82">
        <v>28.38</v>
      </c>
      <c r="S83" s="81">
        <v>0</v>
      </c>
      <c r="T83" s="82">
        <v>28.38</v>
      </c>
      <c r="U83" s="81">
        <v>0</v>
      </c>
      <c r="V83" s="82">
        <v>28.38</v>
      </c>
      <c r="W83" s="81">
        <v>0</v>
      </c>
      <c r="X83" s="82">
        <v>28.38</v>
      </c>
      <c r="Y83" s="81">
        <v>0</v>
      </c>
      <c r="Z83" s="82">
        <v>28.38</v>
      </c>
      <c r="AA83" s="83">
        <v>0</v>
      </c>
      <c r="AB83" s="83">
        <v>340.56</v>
      </c>
      <c r="AC83" s="83">
        <v>340.56</v>
      </c>
      <c r="AD83" s="84">
        <v>1</v>
      </c>
      <c r="AE83" s="83">
        <v>340.56</v>
      </c>
      <c r="AF83" s="83">
        <v>340.56</v>
      </c>
      <c r="AG83" s="85">
        <v>1</v>
      </c>
    </row>
    <row r="84" spans="1:33" hidden="1" x14ac:dyDescent="0.45">
      <c r="A84" s="77" t="s">
        <v>271</v>
      </c>
      <c r="B84" s="78" t="s">
        <v>272</v>
      </c>
      <c r="C84" s="79">
        <v>5000</v>
      </c>
      <c r="D84" s="80">
        <v>5000</v>
      </c>
      <c r="E84" s="81">
        <v>5000</v>
      </c>
      <c r="F84" s="80">
        <v>5000</v>
      </c>
      <c r="G84" s="81">
        <v>0</v>
      </c>
      <c r="H84" s="82">
        <v>5000</v>
      </c>
      <c r="I84" s="81">
        <v>0</v>
      </c>
      <c r="J84" s="82">
        <v>5000</v>
      </c>
      <c r="K84" s="79">
        <v>0</v>
      </c>
      <c r="L84" s="82">
        <v>5000</v>
      </c>
      <c r="M84" s="79">
        <v>0</v>
      </c>
      <c r="N84" s="82">
        <v>5000</v>
      </c>
      <c r="O84" s="79">
        <v>0</v>
      </c>
      <c r="P84" s="82">
        <v>5000</v>
      </c>
      <c r="Q84" s="81">
        <v>0</v>
      </c>
      <c r="R84" s="82">
        <v>5000</v>
      </c>
      <c r="S84" s="81">
        <v>0</v>
      </c>
      <c r="T84" s="82">
        <v>5000</v>
      </c>
      <c r="U84" s="81">
        <v>0</v>
      </c>
      <c r="V84" s="82">
        <v>5000</v>
      </c>
      <c r="W84" s="81">
        <v>0</v>
      </c>
      <c r="X84" s="82">
        <v>5000</v>
      </c>
      <c r="Y84" s="81">
        <v>0</v>
      </c>
      <c r="Z84" s="82">
        <v>5000</v>
      </c>
      <c r="AA84" s="83">
        <v>10000</v>
      </c>
      <c r="AB84" s="83">
        <v>60000</v>
      </c>
      <c r="AC84" s="83">
        <v>50000</v>
      </c>
      <c r="AD84" s="84">
        <v>0.83333333333333304</v>
      </c>
      <c r="AE84" s="83">
        <v>60000</v>
      </c>
      <c r="AF84" s="83">
        <v>50000</v>
      </c>
      <c r="AG84" s="85">
        <v>0.83333333333333304</v>
      </c>
    </row>
    <row r="85" spans="1:33" hidden="1" x14ac:dyDescent="0.45">
      <c r="A85" s="77" t="s">
        <v>273</v>
      </c>
      <c r="B85" s="78" t="s">
        <v>274</v>
      </c>
      <c r="C85" s="79">
        <v>0</v>
      </c>
      <c r="D85" s="80">
        <v>541.66999999999996</v>
      </c>
      <c r="E85" s="81">
        <v>0</v>
      </c>
      <c r="F85" s="80">
        <v>541.66999999999996</v>
      </c>
      <c r="G85" s="81">
        <v>2700</v>
      </c>
      <c r="H85" s="82">
        <v>541.66999999999996</v>
      </c>
      <c r="I85" s="81">
        <v>0</v>
      </c>
      <c r="J85" s="82">
        <v>541.66999999999996</v>
      </c>
      <c r="K85" s="79">
        <v>0</v>
      </c>
      <c r="L85" s="82">
        <v>541.66999999999996</v>
      </c>
      <c r="M85" s="79">
        <v>0</v>
      </c>
      <c r="N85" s="82">
        <v>541.66999999999996</v>
      </c>
      <c r="O85" s="79">
        <v>0</v>
      </c>
      <c r="P85" s="82">
        <v>541.66999999999996</v>
      </c>
      <c r="Q85" s="81">
        <v>0</v>
      </c>
      <c r="R85" s="82">
        <v>541.66999999999996</v>
      </c>
      <c r="S85" s="81">
        <v>0</v>
      </c>
      <c r="T85" s="82">
        <v>541.66999999999996</v>
      </c>
      <c r="U85" s="81">
        <v>0</v>
      </c>
      <c r="V85" s="82">
        <v>541.66999999999996</v>
      </c>
      <c r="W85" s="81">
        <v>0</v>
      </c>
      <c r="X85" s="82">
        <v>541.66999999999996</v>
      </c>
      <c r="Y85" s="81">
        <v>0</v>
      </c>
      <c r="Z85" s="82">
        <v>541.66999999999996</v>
      </c>
      <c r="AA85" s="83">
        <v>2700</v>
      </c>
      <c r="AB85" s="83">
        <v>6500.04</v>
      </c>
      <c r="AC85" s="83">
        <v>3800.04</v>
      </c>
      <c r="AD85" s="84">
        <v>0.58461794081267204</v>
      </c>
      <c r="AE85" s="83">
        <v>6500.04</v>
      </c>
      <c r="AF85" s="83">
        <v>3800.04</v>
      </c>
      <c r="AG85" s="85">
        <v>0.58461794081267204</v>
      </c>
    </row>
    <row r="86" spans="1:33" hidden="1" x14ac:dyDescent="0.45">
      <c r="A86" s="77" t="s">
        <v>275</v>
      </c>
      <c r="B86" s="78" t="s">
        <v>276</v>
      </c>
      <c r="C86" s="79">
        <v>1634.35</v>
      </c>
      <c r="D86" s="80">
        <v>354.17</v>
      </c>
      <c r="E86" s="81">
        <v>95.6</v>
      </c>
      <c r="F86" s="80">
        <v>354.17</v>
      </c>
      <c r="G86" s="81">
        <v>62.38</v>
      </c>
      <c r="H86" s="82">
        <v>354.17</v>
      </c>
      <c r="I86" s="81">
        <v>0</v>
      </c>
      <c r="J86" s="82">
        <v>354.17</v>
      </c>
      <c r="K86" s="79">
        <v>0</v>
      </c>
      <c r="L86" s="82">
        <v>354.17</v>
      </c>
      <c r="M86" s="79">
        <v>0</v>
      </c>
      <c r="N86" s="82">
        <v>354.17</v>
      </c>
      <c r="O86" s="79">
        <v>0</v>
      </c>
      <c r="P86" s="82">
        <v>354.17</v>
      </c>
      <c r="Q86" s="81">
        <v>0</v>
      </c>
      <c r="R86" s="82">
        <v>354.17</v>
      </c>
      <c r="S86" s="81">
        <v>0</v>
      </c>
      <c r="T86" s="82">
        <v>354.17</v>
      </c>
      <c r="U86" s="81">
        <v>0</v>
      </c>
      <c r="V86" s="82">
        <v>354.17</v>
      </c>
      <c r="W86" s="81">
        <v>0</v>
      </c>
      <c r="X86" s="82">
        <v>354.17</v>
      </c>
      <c r="Y86" s="81">
        <v>0</v>
      </c>
      <c r="Z86" s="82">
        <v>354.17</v>
      </c>
      <c r="AA86" s="83">
        <v>1792.33</v>
      </c>
      <c r="AB86" s="83">
        <v>4250.04</v>
      </c>
      <c r="AC86" s="83">
        <v>2457.71</v>
      </c>
      <c r="AD86" s="84">
        <v>0.57827926325399304</v>
      </c>
      <c r="AE86" s="83">
        <v>4250.04</v>
      </c>
      <c r="AF86" s="83">
        <v>2457.71</v>
      </c>
      <c r="AG86" s="85">
        <v>0.57827926325399304</v>
      </c>
    </row>
    <row r="87" spans="1:33" x14ac:dyDescent="0.45">
      <c r="A87" s="66" t="s">
        <v>29</v>
      </c>
      <c r="B87" s="86"/>
      <c r="C87" s="87">
        <v>32363.56</v>
      </c>
      <c r="D87" s="67">
        <v>50472.18</v>
      </c>
      <c r="E87" s="88">
        <v>20268.919999999998</v>
      </c>
      <c r="F87" s="67">
        <v>50472.18</v>
      </c>
      <c r="G87" s="88">
        <v>15124.69</v>
      </c>
      <c r="H87" s="89">
        <v>36247.29</v>
      </c>
      <c r="I87" s="88">
        <v>0</v>
      </c>
      <c r="J87" s="89">
        <v>50472.18</v>
      </c>
      <c r="K87" s="87">
        <v>0</v>
      </c>
      <c r="L87" s="89">
        <v>50472.18</v>
      </c>
      <c r="M87" s="87">
        <v>0</v>
      </c>
      <c r="N87" s="89">
        <v>50472.18</v>
      </c>
      <c r="O87" s="87">
        <v>0</v>
      </c>
      <c r="P87" s="89">
        <v>50472.18</v>
      </c>
      <c r="Q87" s="88">
        <v>0</v>
      </c>
      <c r="R87" s="89">
        <v>50472.18</v>
      </c>
      <c r="S87" s="88">
        <v>0</v>
      </c>
      <c r="T87" s="89">
        <v>50472.18</v>
      </c>
      <c r="U87" s="88">
        <v>0</v>
      </c>
      <c r="V87" s="89">
        <v>50472.18</v>
      </c>
      <c r="W87" s="88">
        <v>0</v>
      </c>
      <c r="X87" s="89">
        <v>50472.18</v>
      </c>
      <c r="Y87" s="88">
        <v>0</v>
      </c>
      <c r="Z87" s="89">
        <v>50472.18</v>
      </c>
      <c r="AA87" s="69">
        <v>67757.17</v>
      </c>
      <c r="AB87" s="69">
        <v>605666.16</v>
      </c>
      <c r="AC87" s="69">
        <v>537908.99</v>
      </c>
      <c r="AD87" s="68">
        <v>0.88812785908329395</v>
      </c>
      <c r="AE87" s="69">
        <v>605666.16</v>
      </c>
      <c r="AF87" s="69">
        <v>537908.99</v>
      </c>
      <c r="AG87" s="90">
        <v>0.88812785908329395</v>
      </c>
    </row>
    <row r="88" spans="1:33" hidden="1" x14ac:dyDescent="0.45">
      <c r="A88" s="77" t="s">
        <v>277</v>
      </c>
      <c r="B88" s="78" t="s">
        <v>278</v>
      </c>
      <c r="C88" s="79">
        <v>0</v>
      </c>
      <c r="D88" s="80">
        <v>93.73</v>
      </c>
      <c r="E88" s="81">
        <v>0</v>
      </c>
      <c r="F88" s="80">
        <v>93.73</v>
      </c>
      <c r="G88" s="81">
        <v>0</v>
      </c>
      <c r="H88" s="82">
        <v>93.73</v>
      </c>
      <c r="I88" s="81">
        <v>0</v>
      </c>
      <c r="J88" s="82">
        <v>93.73</v>
      </c>
      <c r="K88" s="79">
        <v>0</v>
      </c>
      <c r="L88" s="82">
        <v>93.73</v>
      </c>
      <c r="M88" s="79">
        <v>0</v>
      </c>
      <c r="N88" s="82">
        <v>93.73</v>
      </c>
      <c r="O88" s="79">
        <v>0</v>
      </c>
      <c r="P88" s="82">
        <v>93.73</v>
      </c>
      <c r="Q88" s="81">
        <v>0</v>
      </c>
      <c r="R88" s="82">
        <v>93.73</v>
      </c>
      <c r="S88" s="81">
        <v>0</v>
      </c>
      <c r="T88" s="82">
        <v>93.73</v>
      </c>
      <c r="U88" s="81">
        <v>0</v>
      </c>
      <c r="V88" s="82">
        <v>93.73</v>
      </c>
      <c r="W88" s="81">
        <v>0</v>
      </c>
      <c r="X88" s="82">
        <v>93.73</v>
      </c>
      <c r="Y88" s="81">
        <v>0</v>
      </c>
      <c r="Z88" s="82">
        <v>93.73</v>
      </c>
      <c r="AA88" s="83">
        <v>0</v>
      </c>
      <c r="AB88" s="83">
        <v>1124.76</v>
      </c>
      <c r="AC88" s="83">
        <v>1124.76</v>
      </c>
      <c r="AD88" s="84">
        <v>1</v>
      </c>
      <c r="AE88" s="83">
        <v>1124.76</v>
      </c>
      <c r="AF88" s="83">
        <v>1124.76</v>
      </c>
      <c r="AG88" s="85">
        <v>1</v>
      </c>
    </row>
    <row r="89" spans="1:33" x14ac:dyDescent="0.45">
      <c r="A89" s="66" t="s">
        <v>30</v>
      </c>
      <c r="B89" s="86"/>
      <c r="C89" s="87">
        <v>0</v>
      </c>
      <c r="D89" s="67">
        <v>93.73</v>
      </c>
      <c r="E89" s="88">
        <v>0</v>
      </c>
      <c r="F89" s="67">
        <v>93.73</v>
      </c>
      <c r="G89" s="88">
        <v>0</v>
      </c>
      <c r="H89" s="89">
        <v>0</v>
      </c>
      <c r="I89" s="88">
        <v>0</v>
      </c>
      <c r="J89" s="89">
        <v>93.73</v>
      </c>
      <c r="K89" s="87">
        <v>0</v>
      </c>
      <c r="L89" s="89">
        <v>93.73</v>
      </c>
      <c r="M89" s="87">
        <v>0</v>
      </c>
      <c r="N89" s="89">
        <v>93.73</v>
      </c>
      <c r="O89" s="87">
        <v>0</v>
      </c>
      <c r="P89" s="89">
        <v>93.73</v>
      </c>
      <c r="Q89" s="88">
        <v>0</v>
      </c>
      <c r="R89" s="89">
        <v>93.73</v>
      </c>
      <c r="S89" s="88">
        <v>0</v>
      </c>
      <c r="T89" s="89">
        <v>93.73</v>
      </c>
      <c r="U89" s="88">
        <v>0</v>
      </c>
      <c r="V89" s="89">
        <v>93.73</v>
      </c>
      <c r="W89" s="88">
        <v>0</v>
      </c>
      <c r="X89" s="89">
        <v>93.73</v>
      </c>
      <c r="Y89" s="88">
        <v>0</v>
      </c>
      <c r="Z89" s="89">
        <v>93.73</v>
      </c>
      <c r="AA89" s="69">
        <v>0</v>
      </c>
      <c r="AB89" s="69">
        <v>1124.76</v>
      </c>
      <c r="AC89" s="69">
        <v>1124.76</v>
      </c>
      <c r="AD89" s="68">
        <v>1</v>
      </c>
      <c r="AE89" s="69">
        <v>1124.76</v>
      </c>
      <c r="AF89" s="69">
        <v>1124.76</v>
      </c>
      <c r="AG89" s="90">
        <v>1</v>
      </c>
    </row>
    <row r="90" spans="1:33" hidden="1" x14ac:dyDescent="0.45">
      <c r="A90" s="77" t="s">
        <v>279</v>
      </c>
      <c r="B90" s="78" t="s">
        <v>280</v>
      </c>
      <c r="C90" s="79">
        <v>489</v>
      </c>
      <c r="D90" s="80">
        <v>635.21</v>
      </c>
      <c r="E90" s="81">
        <v>979</v>
      </c>
      <c r="F90" s="80">
        <v>635.21</v>
      </c>
      <c r="G90" s="81">
        <v>0</v>
      </c>
      <c r="H90" s="82">
        <v>635.21</v>
      </c>
      <c r="I90" s="81">
        <v>0</v>
      </c>
      <c r="J90" s="82">
        <v>635.21</v>
      </c>
      <c r="K90" s="79">
        <v>0</v>
      </c>
      <c r="L90" s="82">
        <v>635.21</v>
      </c>
      <c r="M90" s="79">
        <v>0</v>
      </c>
      <c r="N90" s="82">
        <v>635.21</v>
      </c>
      <c r="O90" s="79">
        <v>0</v>
      </c>
      <c r="P90" s="82">
        <v>635.21</v>
      </c>
      <c r="Q90" s="81">
        <v>0</v>
      </c>
      <c r="R90" s="82">
        <v>635.21</v>
      </c>
      <c r="S90" s="81">
        <v>0</v>
      </c>
      <c r="T90" s="82">
        <v>635.21</v>
      </c>
      <c r="U90" s="81">
        <v>0</v>
      </c>
      <c r="V90" s="82">
        <v>635.21</v>
      </c>
      <c r="W90" s="81">
        <v>0</v>
      </c>
      <c r="X90" s="82">
        <v>635.21</v>
      </c>
      <c r="Y90" s="81">
        <v>0</v>
      </c>
      <c r="Z90" s="82">
        <v>635.21</v>
      </c>
      <c r="AA90" s="83">
        <v>1468</v>
      </c>
      <c r="AB90" s="83">
        <v>7622.52</v>
      </c>
      <c r="AC90" s="83">
        <v>6154.52</v>
      </c>
      <c r="AD90" s="84">
        <v>0.80741277162933001</v>
      </c>
      <c r="AE90" s="83">
        <v>7622.52</v>
      </c>
      <c r="AF90" s="83">
        <v>6154.52</v>
      </c>
      <c r="AG90" s="85">
        <v>0.80741277162933001</v>
      </c>
    </row>
    <row r="91" spans="1:33" hidden="1" x14ac:dyDescent="0.45">
      <c r="A91" s="77" t="s">
        <v>281</v>
      </c>
      <c r="B91" s="78" t="s">
        <v>282</v>
      </c>
      <c r="C91" s="79">
        <v>2755</v>
      </c>
      <c r="D91" s="80">
        <v>3899.68</v>
      </c>
      <c r="E91" s="81">
        <v>6308.64</v>
      </c>
      <c r="F91" s="80">
        <v>3899.68</v>
      </c>
      <c r="G91" s="81">
        <v>0</v>
      </c>
      <c r="H91" s="82">
        <v>3899.68</v>
      </c>
      <c r="I91" s="81">
        <v>0</v>
      </c>
      <c r="J91" s="82">
        <v>3899.68</v>
      </c>
      <c r="K91" s="79">
        <v>0</v>
      </c>
      <c r="L91" s="82">
        <v>3899.68</v>
      </c>
      <c r="M91" s="79">
        <v>0</v>
      </c>
      <c r="N91" s="82">
        <v>3899.68</v>
      </c>
      <c r="O91" s="79">
        <v>0</v>
      </c>
      <c r="P91" s="82">
        <v>3899.68</v>
      </c>
      <c r="Q91" s="81">
        <v>0</v>
      </c>
      <c r="R91" s="82">
        <v>3899.68</v>
      </c>
      <c r="S91" s="81">
        <v>0</v>
      </c>
      <c r="T91" s="82">
        <v>3899.68</v>
      </c>
      <c r="U91" s="81">
        <v>0</v>
      </c>
      <c r="V91" s="82">
        <v>3899.68</v>
      </c>
      <c r="W91" s="81">
        <v>0</v>
      </c>
      <c r="X91" s="82">
        <v>3899.68</v>
      </c>
      <c r="Y91" s="81">
        <v>0</v>
      </c>
      <c r="Z91" s="82">
        <v>3899.68</v>
      </c>
      <c r="AA91" s="83">
        <v>9063.64</v>
      </c>
      <c r="AB91" s="83">
        <v>46796.160000000003</v>
      </c>
      <c r="AC91" s="83">
        <v>37732.519999999997</v>
      </c>
      <c r="AD91" s="84">
        <v>0.80631658666010197</v>
      </c>
      <c r="AE91" s="83">
        <v>46796.160000000003</v>
      </c>
      <c r="AF91" s="83">
        <v>37732.519999999997</v>
      </c>
      <c r="AG91" s="85">
        <v>0.80631658666010197</v>
      </c>
    </row>
    <row r="92" spans="1:33" hidden="1" x14ac:dyDescent="0.45">
      <c r="A92" s="77" t="s">
        <v>283</v>
      </c>
      <c r="B92" s="78" t="s">
        <v>284</v>
      </c>
      <c r="C92" s="79">
        <v>0</v>
      </c>
      <c r="D92" s="80">
        <v>23.33</v>
      </c>
      <c r="E92" s="81">
        <v>0</v>
      </c>
      <c r="F92" s="80">
        <v>23.33</v>
      </c>
      <c r="G92" s="81">
        <v>0</v>
      </c>
      <c r="H92" s="82">
        <v>23.33</v>
      </c>
      <c r="I92" s="81">
        <v>0</v>
      </c>
      <c r="J92" s="82">
        <v>23.33</v>
      </c>
      <c r="K92" s="79">
        <v>0</v>
      </c>
      <c r="L92" s="82">
        <v>23.33</v>
      </c>
      <c r="M92" s="79">
        <v>0</v>
      </c>
      <c r="N92" s="82">
        <v>23.33</v>
      </c>
      <c r="O92" s="79">
        <v>0</v>
      </c>
      <c r="P92" s="82">
        <v>23.33</v>
      </c>
      <c r="Q92" s="81">
        <v>0</v>
      </c>
      <c r="R92" s="82">
        <v>23.33</v>
      </c>
      <c r="S92" s="81">
        <v>0</v>
      </c>
      <c r="T92" s="82">
        <v>23.33</v>
      </c>
      <c r="U92" s="81">
        <v>0</v>
      </c>
      <c r="V92" s="82">
        <v>23.33</v>
      </c>
      <c r="W92" s="81">
        <v>0</v>
      </c>
      <c r="X92" s="82">
        <v>23.33</v>
      </c>
      <c r="Y92" s="81">
        <v>0</v>
      </c>
      <c r="Z92" s="82">
        <v>23.33</v>
      </c>
      <c r="AA92" s="83">
        <v>0</v>
      </c>
      <c r="AB92" s="83">
        <v>279.95999999999998</v>
      </c>
      <c r="AC92" s="83">
        <v>279.95999999999998</v>
      </c>
      <c r="AD92" s="84">
        <v>1</v>
      </c>
      <c r="AE92" s="83">
        <v>279.95999999999998</v>
      </c>
      <c r="AF92" s="83">
        <v>279.95999999999998</v>
      </c>
      <c r="AG92" s="85">
        <v>1</v>
      </c>
    </row>
    <row r="93" spans="1:33" x14ac:dyDescent="0.45">
      <c r="A93" s="66" t="s">
        <v>31</v>
      </c>
      <c r="B93" s="86"/>
      <c r="C93" s="87">
        <v>3244</v>
      </c>
      <c r="D93" s="67">
        <v>4558.22</v>
      </c>
      <c r="E93" s="88">
        <v>7287.64</v>
      </c>
      <c r="F93" s="67">
        <v>4558.22</v>
      </c>
      <c r="G93" s="88">
        <v>0</v>
      </c>
      <c r="H93" s="89">
        <v>4326</v>
      </c>
      <c r="I93" s="88">
        <v>0</v>
      </c>
      <c r="J93" s="89">
        <v>4558.22</v>
      </c>
      <c r="K93" s="87">
        <v>0</v>
      </c>
      <c r="L93" s="89">
        <v>4558.22</v>
      </c>
      <c r="M93" s="87">
        <v>0</v>
      </c>
      <c r="N93" s="89">
        <v>4558.22</v>
      </c>
      <c r="O93" s="87">
        <v>0</v>
      </c>
      <c r="P93" s="89">
        <v>4558.22</v>
      </c>
      <c r="Q93" s="88">
        <v>0</v>
      </c>
      <c r="R93" s="89">
        <v>4558.22</v>
      </c>
      <c r="S93" s="88">
        <v>0</v>
      </c>
      <c r="T93" s="89">
        <v>4558.22</v>
      </c>
      <c r="U93" s="88">
        <v>0</v>
      </c>
      <c r="V93" s="89">
        <v>4558.22</v>
      </c>
      <c r="W93" s="88">
        <v>0</v>
      </c>
      <c r="X93" s="89">
        <v>4558.22</v>
      </c>
      <c r="Y93" s="88">
        <v>0</v>
      </c>
      <c r="Z93" s="89">
        <v>4558.22</v>
      </c>
      <c r="AA93" s="69">
        <v>10531.64</v>
      </c>
      <c r="AB93" s="69">
        <v>54698.64</v>
      </c>
      <c r="AC93" s="69">
        <v>44167</v>
      </c>
      <c r="AD93" s="68">
        <v>0.80746066081350498</v>
      </c>
      <c r="AE93" s="69">
        <v>54698.64</v>
      </c>
      <c r="AF93" s="69">
        <v>44167</v>
      </c>
      <c r="AG93" s="90">
        <v>0.80746066081350498</v>
      </c>
    </row>
    <row r="94" spans="1:33" x14ac:dyDescent="0.45">
      <c r="A94" s="70" t="s">
        <v>32</v>
      </c>
      <c r="B94" s="95"/>
      <c r="C94" s="96">
        <v>42833.99</v>
      </c>
      <c r="D94" s="71">
        <v>63173.51</v>
      </c>
      <c r="E94" s="97">
        <v>29347.26</v>
      </c>
      <c r="F94" s="71">
        <v>63173.51</v>
      </c>
      <c r="G94" s="97">
        <v>18301.3</v>
      </c>
      <c r="H94" s="98">
        <f>+H63+H87+H89+H93</f>
        <v>47511.06</v>
      </c>
      <c r="I94" s="97">
        <v>0</v>
      </c>
      <c r="J94" s="98">
        <v>63173.51</v>
      </c>
      <c r="K94" s="96">
        <v>0</v>
      </c>
      <c r="L94" s="98">
        <v>63173.51</v>
      </c>
      <c r="M94" s="96">
        <v>0</v>
      </c>
      <c r="N94" s="98">
        <v>63173.51</v>
      </c>
      <c r="O94" s="96">
        <v>0</v>
      </c>
      <c r="P94" s="98">
        <v>63173.51</v>
      </c>
      <c r="Q94" s="97">
        <v>0</v>
      </c>
      <c r="R94" s="98">
        <v>63173.51</v>
      </c>
      <c r="S94" s="97">
        <v>0</v>
      </c>
      <c r="T94" s="98">
        <v>63173.51</v>
      </c>
      <c r="U94" s="97">
        <v>0</v>
      </c>
      <c r="V94" s="98">
        <v>63173.51</v>
      </c>
      <c r="W94" s="97">
        <v>0</v>
      </c>
      <c r="X94" s="98">
        <v>63173.51</v>
      </c>
      <c r="Y94" s="97">
        <v>0</v>
      </c>
      <c r="Z94" s="98">
        <v>63173.51</v>
      </c>
      <c r="AA94" s="73">
        <v>90482.55</v>
      </c>
      <c r="AB94" s="73">
        <v>758082.12</v>
      </c>
      <c r="AC94" s="73">
        <v>667599.56999999995</v>
      </c>
      <c r="AD94" s="72">
        <v>0.88064281215338502</v>
      </c>
      <c r="AE94" s="73">
        <v>758082.12</v>
      </c>
      <c r="AF94" s="73">
        <v>667599.56999999995</v>
      </c>
      <c r="AG94" s="99">
        <v>0.88064281215338502</v>
      </c>
    </row>
    <row r="95" spans="1:33" x14ac:dyDescent="0.45">
      <c r="A95" s="70" t="s">
        <v>33</v>
      </c>
      <c r="B95" s="95"/>
      <c r="C95" s="96">
        <v>72268.28</v>
      </c>
      <c r="D95" s="71">
        <v>122717.95</v>
      </c>
      <c r="E95" s="97">
        <v>59396.04</v>
      </c>
      <c r="F95" s="71">
        <v>122717.95</v>
      </c>
      <c r="G95" s="97">
        <v>33877.03</v>
      </c>
      <c r="H95" s="98">
        <f>+H94+H53</f>
        <v>116732.7</v>
      </c>
      <c r="I95" s="97">
        <v>0</v>
      </c>
      <c r="J95" s="98">
        <v>122717.95</v>
      </c>
      <c r="K95" s="96">
        <v>0</v>
      </c>
      <c r="L95" s="98">
        <v>122717.95</v>
      </c>
      <c r="M95" s="96">
        <v>0</v>
      </c>
      <c r="N95" s="98">
        <v>122717.95</v>
      </c>
      <c r="O95" s="96">
        <v>0</v>
      </c>
      <c r="P95" s="98">
        <v>122717.95</v>
      </c>
      <c r="Q95" s="97">
        <v>0</v>
      </c>
      <c r="R95" s="98">
        <v>122717.95</v>
      </c>
      <c r="S95" s="97">
        <v>0</v>
      </c>
      <c r="T95" s="98">
        <v>122717.95</v>
      </c>
      <c r="U95" s="97">
        <v>0</v>
      </c>
      <c r="V95" s="98">
        <v>122717.95</v>
      </c>
      <c r="W95" s="97">
        <v>0</v>
      </c>
      <c r="X95" s="98">
        <v>122717.95</v>
      </c>
      <c r="Y95" s="97">
        <v>0</v>
      </c>
      <c r="Z95" s="98">
        <v>122717.95</v>
      </c>
      <c r="AA95" s="73">
        <v>165541.35</v>
      </c>
      <c r="AB95" s="73">
        <v>1472615.4</v>
      </c>
      <c r="AC95" s="73">
        <v>1307074.05</v>
      </c>
      <c r="AD95" s="72">
        <v>0.88758684039294999</v>
      </c>
      <c r="AE95" s="73">
        <v>1472615.4</v>
      </c>
      <c r="AF95" s="73">
        <v>1307074.05</v>
      </c>
      <c r="AG95" s="99">
        <v>0.88758684039294999</v>
      </c>
    </row>
    <row r="96" spans="1:33" x14ac:dyDescent="0.45">
      <c r="A96" s="70" t="s">
        <v>34</v>
      </c>
      <c r="B96" s="95"/>
      <c r="C96" s="96">
        <f>+C35-C95</f>
        <v>-52949.979999999996</v>
      </c>
      <c r="D96" s="71">
        <v>-18018.88</v>
      </c>
      <c r="E96" s="97">
        <f>+E35-E95</f>
        <v>6612.989999999998</v>
      </c>
      <c r="F96" s="71">
        <v>-18018.88</v>
      </c>
      <c r="G96" s="97">
        <v>-33877.03</v>
      </c>
      <c r="H96" s="98">
        <f>+H35-H95</f>
        <v>57099.440000000017</v>
      </c>
      <c r="I96" s="97">
        <v>0</v>
      </c>
      <c r="J96" s="98">
        <f>+J35-J95</f>
        <v>-29179.11</v>
      </c>
      <c r="K96" s="96">
        <v>0</v>
      </c>
      <c r="L96" s="98">
        <f>+L35-L95</f>
        <v>-22548.899999999994</v>
      </c>
      <c r="M96" s="96">
        <v>0</v>
      </c>
      <c r="N96" s="98">
        <f>+N35-N95</f>
        <v>10931.790000000023</v>
      </c>
      <c r="O96" s="96">
        <v>0</v>
      </c>
      <c r="P96" s="98">
        <f>+P35-P95</f>
        <v>-22548.899999999994</v>
      </c>
      <c r="Q96" s="97">
        <v>0</v>
      </c>
      <c r="R96" s="98">
        <f>+R35-R95</f>
        <v>-50149.710000000006</v>
      </c>
      <c r="S96" s="97">
        <v>0</v>
      </c>
      <c r="T96" s="98">
        <f>+T35-T95</f>
        <v>-31771.349999999991</v>
      </c>
      <c r="U96" s="97">
        <v>0</v>
      </c>
      <c r="V96" s="98">
        <f>+V35-V95</f>
        <v>-65252.039999999994</v>
      </c>
      <c r="W96" s="97">
        <v>0</v>
      </c>
      <c r="X96" s="98">
        <f>+X35-X95</f>
        <v>-65252.039999999994</v>
      </c>
      <c r="Y96" s="97">
        <v>0</v>
      </c>
      <c r="Z96" s="98">
        <f>+Z35-Z95</f>
        <v>-41145.209999999992</v>
      </c>
      <c r="AA96" s="73">
        <v>-80214.02</v>
      </c>
      <c r="AB96" s="73">
        <v>-216226.56</v>
      </c>
      <c r="AC96" s="73">
        <v>136012.54</v>
      </c>
      <c r="AD96" s="72">
        <v>0.62902790480503401</v>
      </c>
      <c r="AE96" s="73">
        <v>-216226.56</v>
      </c>
      <c r="AF96" s="73">
        <v>-136012.54</v>
      </c>
      <c r="AG96" s="100" t="s">
        <v>3</v>
      </c>
    </row>
    <row r="98" spans="1:1" x14ac:dyDescent="0.45">
      <c r="A98" s="7" t="s">
        <v>298</v>
      </c>
    </row>
  </sheetData>
  <pageMargins left="0.7" right="0.7" top="0.75" bottom="0.75" header="0.3" footer="0.3"/>
  <pageSetup scale="8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1:AC62"/>
  <sheetViews>
    <sheetView showGridLines="0" zoomScale="90" zoomScaleNormal="90" zoomScaleSheetLayoutView="90" workbookViewId="0">
      <selection activeCell="A2" sqref="A2:B2"/>
    </sheetView>
  </sheetViews>
  <sheetFormatPr defaultColWidth="8.86328125" defaultRowHeight="14.25" x14ac:dyDescent="0.45"/>
  <cols>
    <col min="1" max="1" width="1.1328125" style="4" customWidth="1"/>
    <col min="2" max="2" width="6.86328125" style="4" customWidth="1"/>
    <col min="3" max="3" width="2.19921875" style="4" customWidth="1"/>
    <col min="4" max="4" width="1.1328125" style="4" customWidth="1"/>
    <col min="5" max="5" width="3.33203125" style="4" customWidth="1"/>
    <col min="6" max="6" width="2.19921875" style="4" customWidth="1"/>
    <col min="7" max="7" width="9.33203125" style="4" customWidth="1"/>
    <col min="8" max="8" width="15.1328125" style="4" customWidth="1"/>
    <col min="9" max="9" width="2.19921875" style="4" customWidth="1"/>
    <col min="10" max="10" width="6.86328125" style="4" customWidth="1"/>
    <col min="11" max="11" width="1.1328125" style="4" customWidth="1"/>
    <col min="12" max="12" width="8" style="4" customWidth="1"/>
    <col min="13" max="15" width="6.86328125" style="4" customWidth="1"/>
    <col min="16" max="16" width="4.6640625" style="4" customWidth="1"/>
    <col min="17" max="17" width="1.1328125" style="4" customWidth="1"/>
    <col min="18" max="18" width="3.33203125" style="4" customWidth="1"/>
    <col min="19" max="19" width="10.46484375" style="4" customWidth="1"/>
    <col min="20" max="20" width="2.19921875" style="4" customWidth="1"/>
    <col min="21" max="21" width="12.6640625" style="4" customWidth="1"/>
    <col min="22" max="22" width="22" style="4" customWidth="1"/>
    <col min="23" max="23" width="11.53125" style="4" customWidth="1"/>
    <col min="24" max="24" width="4.6640625" style="4" customWidth="1"/>
    <col min="25" max="25" width="2.19921875" style="4" customWidth="1"/>
    <col min="26" max="26" width="3.33203125" style="4" customWidth="1"/>
    <col min="27" max="27" width="6.86328125" style="4" customWidth="1"/>
    <col min="28" max="28" width="3.33203125" style="4" customWidth="1"/>
    <col min="29" max="29" width="9.33203125" style="4" customWidth="1"/>
    <col min="30" max="16384" width="8.86328125" style="4"/>
  </cols>
  <sheetData>
    <row r="1" spans="1:29" x14ac:dyDescent="0.45">
      <c r="A1" s="40" t="s">
        <v>299</v>
      </c>
      <c r="B1" s="40"/>
      <c r="C1" s="40"/>
      <c r="D1" s="40"/>
      <c r="E1" s="40"/>
      <c r="F1" s="40"/>
      <c r="G1" s="40"/>
      <c r="H1" s="40"/>
      <c r="I1" s="274">
        <v>44120</v>
      </c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</row>
    <row r="2" spans="1:29" x14ac:dyDescent="0.45">
      <c r="A2" s="236" t="s">
        <v>101</v>
      </c>
      <c r="B2" s="236"/>
      <c r="C2" s="271" t="s">
        <v>102</v>
      </c>
      <c r="D2" s="271"/>
      <c r="E2" s="271"/>
      <c r="F2" s="275" t="s">
        <v>103</v>
      </c>
      <c r="G2" s="275"/>
      <c r="H2" s="276" t="s">
        <v>104</v>
      </c>
      <c r="I2" s="276"/>
      <c r="J2" s="276"/>
      <c r="K2" s="271" t="s">
        <v>105</v>
      </c>
      <c r="L2" s="271"/>
      <c r="M2" s="272" t="s">
        <v>106</v>
      </c>
      <c r="N2" s="272"/>
      <c r="O2" s="273" t="s">
        <v>107</v>
      </c>
      <c r="P2" s="273"/>
      <c r="Q2" s="272" t="s">
        <v>108</v>
      </c>
      <c r="R2" s="272"/>
      <c r="S2" s="272"/>
      <c r="T2" s="277" t="s">
        <v>109</v>
      </c>
      <c r="U2" s="277"/>
      <c r="V2" s="277"/>
      <c r="W2" s="277"/>
      <c r="X2" s="277"/>
      <c r="Y2" s="277"/>
      <c r="Z2" s="275" t="s">
        <v>110</v>
      </c>
      <c r="AA2" s="275"/>
      <c r="AB2" s="275"/>
      <c r="AC2" s="275"/>
    </row>
    <row r="3" spans="1:29" x14ac:dyDescent="0.45">
      <c r="A3" s="270" t="s">
        <v>111</v>
      </c>
      <c r="B3" s="270"/>
      <c r="C3" s="270"/>
      <c r="D3" s="232"/>
      <c r="E3" s="232"/>
      <c r="F3" s="102"/>
      <c r="G3" s="102"/>
      <c r="H3" s="102"/>
      <c r="I3" s="102"/>
      <c r="J3" s="102"/>
      <c r="K3" s="232"/>
      <c r="L3" s="232"/>
      <c r="M3" s="102"/>
      <c r="N3" s="102"/>
      <c r="O3" s="102"/>
      <c r="P3" s="102"/>
      <c r="Q3" s="232"/>
      <c r="R3" s="232"/>
      <c r="S3" s="102"/>
      <c r="T3" s="102"/>
      <c r="U3" s="232"/>
      <c r="V3" s="232"/>
      <c r="W3" s="232"/>
      <c r="X3" s="232"/>
      <c r="Y3" s="232"/>
      <c r="Z3" s="102"/>
      <c r="AA3" s="102"/>
      <c r="AB3" s="102"/>
      <c r="AC3" s="102"/>
    </row>
    <row r="4" spans="1:29" x14ac:dyDescent="0.45">
      <c r="A4" s="232" t="s">
        <v>300</v>
      </c>
      <c r="B4" s="232"/>
      <c r="C4" s="232"/>
      <c r="D4" s="232"/>
      <c r="E4" s="232"/>
      <c r="F4" s="232"/>
      <c r="G4" s="232" t="s">
        <v>301</v>
      </c>
      <c r="H4" s="232"/>
      <c r="I4" s="232"/>
      <c r="J4" s="41">
        <v>8700</v>
      </c>
      <c r="K4" s="231" t="s">
        <v>302</v>
      </c>
      <c r="L4" s="231"/>
      <c r="M4" s="231"/>
      <c r="N4" s="244">
        <v>44074</v>
      </c>
      <c r="O4" s="244"/>
      <c r="P4" s="266">
        <v>4350</v>
      </c>
      <c r="Q4" s="266"/>
      <c r="R4" s="266"/>
      <c r="S4" s="246" t="s">
        <v>303</v>
      </c>
      <c r="T4" s="246"/>
      <c r="U4" s="247" t="s">
        <v>304</v>
      </c>
      <c r="V4" s="247"/>
      <c r="W4" s="247"/>
      <c r="X4" s="234" t="s">
        <v>112</v>
      </c>
      <c r="Y4" s="234"/>
      <c r="Z4" s="234"/>
      <c r="AA4" s="106">
        <v>471</v>
      </c>
      <c r="AB4" s="5">
        <v>1</v>
      </c>
      <c r="AC4" s="103"/>
    </row>
    <row r="5" spans="1:29" x14ac:dyDescent="0.45">
      <c r="A5" s="236"/>
      <c r="B5" s="236"/>
      <c r="C5" s="236"/>
      <c r="D5" s="236"/>
      <c r="E5" s="236"/>
      <c r="F5" s="236"/>
      <c r="G5" s="236"/>
      <c r="H5" s="236"/>
      <c r="I5" s="236"/>
      <c r="J5" s="105"/>
      <c r="K5" s="236"/>
      <c r="L5" s="236"/>
      <c r="M5" s="236"/>
      <c r="N5" s="236"/>
      <c r="O5" s="236"/>
      <c r="P5" s="266">
        <v>4350</v>
      </c>
      <c r="Q5" s="266"/>
      <c r="R5" s="266"/>
      <c r="S5" s="246" t="s">
        <v>305</v>
      </c>
      <c r="T5" s="246"/>
      <c r="U5" s="247" t="s">
        <v>304</v>
      </c>
      <c r="V5" s="247"/>
      <c r="W5" s="247"/>
      <c r="X5" s="236"/>
      <c r="Y5" s="236"/>
      <c r="Z5" s="236"/>
      <c r="AA5" s="105"/>
      <c r="AB5" s="105"/>
      <c r="AC5" s="105"/>
    </row>
    <row r="6" spans="1:29" x14ac:dyDescent="0.45">
      <c r="A6" s="232" t="s">
        <v>306</v>
      </c>
      <c r="B6" s="232"/>
      <c r="C6" s="232"/>
      <c r="D6" s="232"/>
      <c r="E6" s="232"/>
      <c r="F6" s="232"/>
      <c r="G6" s="232" t="s">
        <v>307</v>
      </c>
      <c r="H6" s="232"/>
      <c r="I6" s="232"/>
      <c r="J6" s="42">
        <v>72.599999999999994</v>
      </c>
      <c r="K6" s="269">
        <v>44074</v>
      </c>
      <c r="L6" s="269"/>
      <c r="M6" s="269"/>
      <c r="N6" s="244">
        <v>44074</v>
      </c>
      <c r="O6" s="244"/>
      <c r="P6" s="250">
        <v>72.599999999999994</v>
      </c>
      <c r="Q6" s="250"/>
      <c r="R6" s="250"/>
      <c r="S6" s="246" t="s">
        <v>128</v>
      </c>
      <c r="T6" s="246"/>
      <c r="U6" s="247" t="s">
        <v>129</v>
      </c>
      <c r="V6" s="247"/>
      <c r="W6" s="247"/>
      <c r="X6" s="248" t="s">
        <v>112</v>
      </c>
      <c r="Y6" s="248"/>
      <c r="Z6" s="248"/>
      <c r="AA6" s="104">
        <v>470</v>
      </c>
      <c r="AB6" s="6">
        <v>1</v>
      </c>
      <c r="AC6" s="105"/>
    </row>
    <row r="7" spans="1:29" x14ac:dyDescent="0.45">
      <c r="A7" s="232" t="s">
        <v>308</v>
      </c>
      <c r="B7" s="232"/>
      <c r="C7" s="232"/>
      <c r="D7" s="232"/>
      <c r="E7" s="232"/>
      <c r="F7" s="232"/>
      <c r="G7" s="246" t="s">
        <v>309</v>
      </c>
      <c r="H7" s="246"/>
      <c r="I7" s="246"/>
      <c r="J7" s="42">
        <v>33.68</v>
      </c>
      <c r="K7" s="254">
        <v>175141</v>
      </c>
      <c r="L7" s="254"/>
      <c r="M7" s="254"/>
      <c r="N7" s="244">
        <v>44068</v>
      </c>
      <c r="O7" s="244"/>
      <c r="P7" s="250">
        <v>33.68</v>
      </c>
      <c r="Q7" s="250"/>
      <c r="R7" s="250"/>
      <c r="S7" s="246" t="s">
        <v>116</v>
      </c>
      <c r="T7" s="246"/>
      <c r="U7" s="247" t="s">
        <v>117</v>
      </c>
      <c r="V7" s="247"/>
      <c r="W7" s="247"/>
      <c r="X7" s="248" t="s">
        <v>112</v>
      </c>
      <c r="Y7" s="248"/>
      <c r="Z7" s="248"/>
      <c r="AA7" s="104">
        <v>472</v>
      </c>
      <c r="AB7" s="6">
        <v>4</v>
      </c>
      <c r="AC7" s="105"/>
    </row>
    <row r="8" spans="1:29" x14ac:dyDescent="0.45">
      <c r="A8" s="232" t="s">
        <v>310</v>
      </c>
      <c r="B8" s="232"/>
      <c r="C8" s="232"/>
      <c r="D8" s="232"/>
      <c r="E8" s="232"/>
      <c r="F8" s="232"/>
      <c r="G8" s="232" t="s">
        <v>311</v>
      </c>
      <c r="H8" s="232"/>
      <c r="I8" s="232"/>
      <c r="J8" s="41">
        <v>1892.38</v>
      </c>
      <c r="K8" s="254">
        <v>24473</v>
      </c>
      <c r="L8" s="254"/>
      <c r="M8" s="254"/>
      <c r="N8" s="244">
        <v>44067</v>
      </c>
      <c r="O8" s="244"/>
      <c r="P8" s="266">
        <v>1892.38</v>
      </c>
      <c r="Q8" s="266"/>
      <c r="R8" s="266"/>
      <c r="S8" s="246" t="s">
        <v>134</v>
      </c>
      <c r="T8" s="246"/>
      <c r="U8" s="247" t="s">
        <v>115</v>
      </c>
      <c r="V8" s="247"/>
      <c r="W8" s="247"/>
      <c r="X8" s="248" t="s">
        <v>112</v>
      </c>
      <c r="Y8" s="248"/>
      <c r="Z8" s="248"/>
      <c r="AA8" s="104">
        <v>472</v>
      </c>
      <c r="AB8" s="6">
        <v>2</v>
      </c>
      <c r="AC8" s="105"/>
    </row>
    <row r="9" spans="1:29" x14ac:dyDescent="0.45">
      <c r="A9" s="232" t="s">
        <v>312</v>
      </c>
      <c r="B9" s="232"/>
      <c r="C9" s="232"/>
      <c r="D9" s="232"/>
      <c r="E9" s="232"/>
      <c r="F9" s="232"/>
      <c r="G9" s="232" t="s">
        <v>313</v>
      </c>
      <c r="H9" s="232"/>
      <c r="I9" s="232"/>
      <c r="J9" s="42">
        <v>14.99</v>
      </c>
      <c r="K9" s="231" t="s">
        <v>314</v>
      </c>
      <c r="L9" s="231"/>
      <c r="M9" s="231"/>
      <c r="N9" s="244">
        <v>44048</v>
      </c>
      <c r="O9" s="244"/>
      <c r="P9" s="250">
        <v>14.99</v>
      </c>
      <c r="Q9" s="250"/>
      <c r="R9" s="250"/>
      <c r="S9" s="246" t="s">
        <v>315</v>
      </c>
      <c r="T9" s="246"/>
      <c r="U9" s="247" t="s">
        <v>288</v>
      </c>
      <c r="V9" s="247"/>
      <c r="W9" s="247"/>
      <c r="X9" s="248" t="s">
        <v>112</v>
      </c>
      <c r="Y9" s="248"/>
      <c r="Z9" s="248"/>
      <c r="AA9" s="104">
        <v>473</v>
      </c>
      <c r="AB9" s="6">
        <v>4</v>
      </c>
      <c r="AC9" s="105"/>
    </row>
    <row r="10" spans="1:29" x14ac:dyDescent="0.45">
      <c r="A10" s="232" t="s">
        <v>316</v>
      </c>
      <c r="B10" s="232"/>
      <c r="C10" s="232"/>
      <c r="D10" s="232"/>
      <c r="E10" s="232"/>
      <c r="F10" s="232"/>
      <c r="G10" s="232" t="s">
        <v>317</v>
      </c>
      <c r="H10" s="232"/>
      <c r="I10" s="232"/>
      <c r="J10" s="42">
        <v>400</v>
      </c>
      <c r="K10" s="254">
        <v>1</v>
      </c>
      <c r="L10" s="254"/>
      <c r="M10" s="254"/>
      <c r="N10" s="244">
        <v>44071</v>
      </c>
      <c r="O10" s="244"/>
      <c r="P10" s="264">
        <v>400</v>
      </c>
      <c r="Q10" s="264"/>
      <c r="R10" s="264"/>
      <c r="S10" s="246" t="s">
        <v>318</v>
      </c>
      <c r="T10" s="246"/>
      <c r="U10" s="247" t="s">
        <v>319</v>
      </c>
      <c r="V10" s="247"/>
      <c r="W10" s="247"/>
      <c r="X10" s="248" t="s">
        <v>112</v>
      </c>
      <c r="Y10" s="248"/>
      <c r="Z10" s="248"/>
      <c r="AA10" s="104">
        <v>472</v>
      </c>
      <c r="AB10" s="6">
        <v>7</v>
      </c>
      <c r="AC10" s="105"/>
    </row>
    <row r="11" spans="1:29" x14ac:dyDescent="0.45">
      <c r="A11" s="236" t="s">
        <v>320</v>
      </c>
      <c r="B11" s="236"/>
      <c r="C11" s="236"/>
      <c r="D11" s="236"/>
      <c r="E11" s="236"/>
      <c r="F11" s="236"/>
      <c r="G11" s="267" t="s">
        <v>321</v>
      </c>
      <c r="H11" s="267"/>
      <c r="I11" s="267"/>
      <c r="J11" s="107">
        <v>2875</v>
      </c>
      <c r="K11" s="268">
        <v>32017</v>
      </c>
      <c r="L11" s="268"/>
      <c r="M11" s="268"/>
      <c r="N11" s="252">
        <v>44075</v>
      </c>
      <c r="O11" s="252"/>
      <c r="P11" s="266">
        <v>1996</v>
      </c>
      <c r="Q11" s="266"/>
      <c r="R11" s="266"/>
      <c r="S11" s="246" t="s">
        <v>322</v>
      </c>
      <c r="T11" s="246"/>
      <c r="U11" s="262" t="s">
        <v>323</v>
      </c>
      <c r="V11" s="262"/>
      <c r="W11" s="262"/>
      <c r="X11" s="248" t="s">
        <v>112</v>
      </c>
      <c r="Y11" s="248"/>
      <c r="Z11" s="248"/>
      <c r="AA11" s="104">
        <v>472</v>
      </c>
      <c r="AB11" s="6">
        <v>5</v>
      </c>
      <c r="AC11" s="105"/>
    </row>
    <row r="12" spans="1:29" x14ac:dyDescent="0.45">
      <c r="A12" s="236"/>
      <c r="B12" s="236"/>
      <c r="C12" s="236"/>
      <c r="D12" s="236"/>
      <c r="E12" s="236"/>
      <c r="F12" s="236"/>
      <c r="G12" s="236"/>
      <c r="H12" s="236"/>
      <c r="I12" s="236"/>
      <c r="J12" s="105"/>
      <c r="K12" s="236"/>
      <c r="L12" s="236"/>
      <c r="M12" s="236"/>
      <c r="N12" s="236"/>
      <c r="O12" s="236"/>
      <c r="P12" s="264">
        <v>879</v>
      </c>
      <c r="Q12" s="264"/>
      <c r="R12" s="264"/>
      <c r="S12" s="246" t="s">
        <v>324</v>
      </c>
      <c r="T12" s="246"/>
      <c r="U12" s="247" t="s">
        <v>325</v>
      </c>
      <c r="V12" s="247"/>
      <c r="W12" s="247"/>
      <c r="X12" s="236"/>
      <c r="Y12" s="236"/>
      <c r="Z12" s="236"/>
      <c r="AA12" s="105"/>
      <c r="AB12" s="105"/>
      <c r="AC12" s="105"/>
    </row>
    <row r="13" spans="1:29" x14ac:dyDescent="0.45">
      <c r="A13" s="232" t="s">
        <v>326</v>
      </c>
      <c r="B13" s="232"/>
      <c r="C13" s="232"/>
      <c r="D13" s="232"/>
      <c r="E13" s="232"/>
      <c r="F13" s="232"/>
      <c r="G13" s="232" t="s">
        <v>327</v>
      </c>
      <c r="H13" s="232"/>
      <c r="I13" s="232"/>
      <c r="J13" s="42">
        <v>87.35</v>
      </c>
      <c r="K13" s="231" t="s">
        <v>314</v>
      </c>
      <c r="L13" s="231"/>
      <c r="M13" s="231"/>
      <c r="N13" s="244">
        <v>44048</v>
      </c>
      <c r="O13" s="244"/>
      <c r="P13" s="250">
        <v>14.99</v>
      </c>
      <c r="Q13" s="250"/>
      <c r="R13" s="250"/>
      <c r="S13" s="246" t="s">
        <v>315</v>
      </c>
      <c r="T13" s="246"/>
      <c r="U13" s="247" t="s">
        <v>288</v>
      </c>
      <c r="V13" s="247"/>
      <c r="W13" s="247"/>
      <c r="X13" s="248" t="s">
        <v>112</v>
      </c>
      <c r="Y13" s="248"/>
      <c r="Z13" s="248"/>
      <c r="AA13" s="104">
        <v>473</v>
      </c>
      <c r="AB13" s="6">
        <v>1</v>
      </c>
      <c r="AC13" s="105"/>
    </row>
    <row r="14" spans="1:29" x14ac:dyDescent="0.45">
      <c r="A14" s="236"/>
      <c r="B14" s="236"/>
      <c r="C14" s="236"/>
      <c r="D14" s="236"/>
      <c r="E14" s="236"/>
      <c r="F14" s="236"/>
      <c r="G14" s="236"/>
      <c r="H14" s="236"/>
      <c r="I14" s="236"/>
      <c r="J14" s="105"/>
      <c r="K14" s="236"/>
      <c r="L14" s="236"/>
      <c r="M14" s="236"/>
      <c r="N14" s="236"/>
      <c r="O14" s="236"/>
      <c r="P14" s="250">
        <v>72.36</v>
      </c>
      <c r="Q14" s="250"/>
      <c r="R14" s="250"/>
      <c r="S14" s="246" t="s">
        <v>328</v>
      </c>
      <c r="T14" s="246"/>
      <c r="U14" s="247" t="s">
        <v>286</v>
      </c>
      <c r="V14" s="247"/>
      <c r="W14" s="247"/>
      <c r="X14" s="236"/>
      <c r="Y14" s="236"/>
      <c r="Z14" s="236"/>
      <c r="AA14" s="105"/>
      <c r="AB14" s="105"/>
      <c r="AC14" s="105"/>
    </row>
    <row r="15" spans="1:29" x14ac:dyDescent="0.45">
      <c r="A15" s="232" t="s">
        <v>329</v>
      </c>
      <c r="B15" s="232"/>
      <c r="C15" s="232"/>
      <c r="D15" s="232"/>
      <c r="E15" s="232"/>
      <c r="F15" s="232"/>
      <c r="G15" s="232" t="s">
        <v>330</v>
      </c>
      <c r="H15" s="232"/>
      <c r="I15" s="232"/>
      <c r="J15" s="42">
        <v>24.97</v>
      </c>
      <c r="K15" s="231" t="s">
        <v>314</v>
      </c>
      <c r="L15" s="231"/>
      <c r="M15" s="231"/>
      <c r="N15" s="244">
        <v>44048</v>
      </c>
      <c r="O15" s="244"/>
      <c r="P15" s="250">
        <v>14.99</v>
      </c>
      <c r="Q15" s="250"/>
      <c r="R15" s="250"/>
      <c r="S15" s="246" t="s">
        <v>315</v>
      </c>
      <c r="T15" s="246"/>
      <c r="U15" s="247" t="s">
        <v>288</v>
      </c>
      <c r="V15" s="247"/>
      <c r="W15" s="247"/>
      <c r="X15" s="248" t="s">
        <v>112</v>
      </c>
      <c r="Y15" s="248"/>
      <c r="Z15" s="248"/>
      <c r="AA15" s="104">
        <v>473</v>
      </c>
      <c r="AB15" s="6">
        <v>2</v>
      </c>
      <c r="AC15" s="105"/>
    </row>
    <row r="16" spans="1:29" x14ac:dyDescent="0.45">
      <c r="A16" s="236"/>
      <c r="B16" s="236"/>
      <c r="C16" s="236"/>
      <c r="D16" s="236"/>
      <c r="E16" s="236"/>
      <c r="F16" s="236"/>
      <c r="G16" s="236"/>
      <c r="H16" s="236"/>
      <c r="I16" s="236"/>
      <c r="J16" s="105"/>
      <c r="K16" s="236"/>
      <c r="L16" s="236"/>
      <c r="M16" s="236"/>
      <c r="N16" s="236"/>
      <c r="O16" s="236"/>
      <c r="P16" s="250">
        <v>9.98</v>
      </c>
      <c r="Q16" s="250"/>
      <c r="R16" s="250"/>
      <c r="S16" s="246" t="s">
        <v>331</v>
      </c>
      <c r="T16" s="246"/>
      <c r="U16" s="247" t="s">
        <v>332</v>
      </c>
      <c r="V16" s="247"/>
      <c r="W16" s="247"/>
      <c r="X16" s="236"/>
      <c r="Y16" s="236"/>
      <c r="Z16" s="236"/>
      <c r="AA16" s="105"/>
      <c r="AB16" s="105"/>
      <c r="AC16" s="105"/>
    </row>
    <row r="17" spans="1:29" x14ac:dyDescent="0.45">
      <c r="A17" s="232" t="s">
        <v>333</v>
      </c>
      <c r="B17" s="232"/>
      <c r="C17" s="232"/>
      <c r="D17" s="232"/>
      <c r="E17" s="232"/>
      <c r="F17" s="232"/>
      <c r="G17" s="232" t="s">
        <v>334</v>
      </c>
      <c r="H17" s="232"/>
      <c r="I17" s="232"/>
      <c r="J17" s="42">
        <v>14.99</v>
      </c>
      <c r="K17" s="231" t="s">
        <v>314</v>
      </c>
      <c r="L17" s="231"/>
      <c r="M17" s="231"/>
      <c r="N17" s="244">
        <v>44048</v>
      </c>
      <c r="O17" s="244"/>
      <c r="P17" s="250">
        <v>14.99</v>
      </c>
      <c r="Q17" s="250"/>
      <c r="R17" s="250"/>
      <c r="S17" s="246" t="s">
        <v>315</v>
      </c>
      <c r="T17" s="246"/>
      <c r="U17" s="247" t="s">
        <v>288</v>
      </c>
      <c r="V17" s="247"/>
      <c r="W17" s="247"/>
      <c r="X17" s="248" t="s">
        <v>112</v>
      </c>
      <c r="Y17" s="248"/>
      <c r="Z17" s="248"/>
      <c r="AA17" s="104">
        <v>473</v>
      </c>
      <c r="AB17" s="6">
        <v>3</v>
      </c>
      <c r="AC17" s="105"/>
    </row>
    <row r="18" spans="1:29" x14ac:dyDescent="0.45">
      <c r="A18" s="232" t="s">
        <v>335</v>
      </c>
      <c r="B18" s="232"/>
      <c r="C18" s="232"/>
      <c r="D18" s="232"/>
      <c r="E18" s="232"/>
      <c r="F18" s="232"/>
      <c r="G18" s="246" t="s">
        <v>336</v>
      </c>
      <c r="H18" s="246"/>
      <c r="I18" s="246"/>
      <c r="J18" s="42">
        <v>38.36</v>
      </c>
      <c r="K18" s="231" t="s">
        <v>337</v>
      </c>
      <c r="L18" s="231"/>
      <c r="M18" s="231"/>
      <c r="N18" s="244">
        <v>44066</v>
      </c>
      <c r="O18" s="244"/>
      <c r="P18" s="250">
        <v>38.36</v>
      </c>
      <c r="Q18" s="250"/>
      <c r="R18" s="250"/>
      <c r="S18" s="246" t="s">
        <v>119</v>
      </c>
      <c r="T18" s="246"/>
      <c r="U18" s="247" t="s">
        <v>120</v>
      </c>
      <c r="V18" s="247"/>
      <c r="W18" s="247"/>
      <c r="X18" s="248" t="s">
        <v>112</v>
      </c>
      <c r="Y18" s="248"/>
      <c r="Z18" s="248"/>
      <c r="AA18" s="104">
        <v>472</v>
      </c>
      <c r="AB18" s="6">
        <v>1</v>
      </c>
      <c r="AC18" s="105"/>
    </row>
    <row r="19" spans="1:29" x14ac:dyDescent="0.45">
      <c r="A19" s="232" t="s">
        <v>338</v>
      </c>
      <c r="B19" s="232"/>
      <c r="C19" s="232"/>
      <c r="D19" s="232"/>
      <c r="E19" s="232"/>
      <c r="F19" s="232"/>
      <c r="G19" s="232" t="s">
        <v>339</v>
      </c>
      <c r="H19" s="232"/>
      <c r="I19" s="232"/>
      <c r="J19" s="41">
        <v>5200</v>
      </c>
      <c r="K19" s="253" t="s">
        <v>340</v>
      </c>
      <c r="L19" s="253"/>
      <c r="M19" s="253"/>
      <c r="N19" s="244">
        <v>44071</v>
      </c>
      <c r="O19" s="244"/>
      <c r="P19" s="266">
        <v>4450</v>
      </c>
      <c r="Q19" s="266"/>
      <c r="R19" s="266"/>
      <c r="S19" s="246" t="s">
        <v>341</v>
      </c>
      <c r="T19" s="246"/>
      <c r="U19" s="247" t="s">
        <v>342</v>
      </c>
      <c r="V19" s="247"/>
      <c r="W19" s="247"/>
      <c r="X19" s="248" t="s">
        <v>112</v>
      </c>
      <c r="Y19" s="248"/>
      <c r="Z19" s="248"/>
      <c r="AA19" s="104">
        <v>472</v>
      </c>
      <c r="AB19" s="6">
        <v>8</v>
      </c>
      <c r="AC19" s="105"/>
    </row>
    <row r="20" spans="1:29" x14ac:dyDescent="0.45">
      <c r="A20" s="232" t="s">
        <v>338</v>
      </c>
      <c r="B20" s="232"/>
      <c r="C20" s="232"/>
      <c r="D20" s="232"/>
      <c r="E20" s="232"/>
      <c r="F20" s="232"/>
      <c r="G20" s="232" t="s">
        <v>339</v>
      </c>
      <c r="H20" s="232"/>
      <c r="I20" s="232"/>
      <c r="J20" s="41">
        <v>5200</v>
      </c>
      <c r="K20" s="253" t="s">
        <v>343</v>
      </c>
      <c r="L20" s="253"/>
      <c r="M20" s="253"/>
      <c r="N20" s="244">
        <v>44071</v>
      </c>
      <c r="O20" s="244"/>
      <c r="P20" s="264">
        <v>750</v>
      </c>
      <c r="Q20" s="264"/>
      <c r="R20" s="264"/>
      <c r="S20" s="246" t="s">
        <v>136</v>
      </c>
      <c r="T20" s="246"/>
      <c r="U20" s="247" t="s">
        <v>137</v>
      </c>
      <c r="V20" s="247"/>
      <c r="W20" s="247"/>
      <c r="X20" s="234" t="s">
        <v>112</v>
      </c>
      <c r="Y20" s="234"/>
      <c r="Z20" s="234"/>
      <c r="AA20" s="106">
        <v>472</v>
      </c>
      <c r="AB20" s="5">
        <v>9</v>
      </c>
      <c r="AC20" s="105"/>
    </row>
    <row r="21" spans="1:29" x14ac:dyDescent="0.45">
      <c r="A21" s="232" t="s">
        <v>344</v>
      </c>
      <c r="B21" s="232"/>
      <c r="C21" s="232"/>
      <c r="D21" s="232"/>
      <c r="E21" s="232"/>
      <c r="F21" s="232"/>
      <c r="G21" s="232" t="s">
        <v>345</v>
      </c>
      <c r="H21" s="232"/>
      <c r="I21" s="232"/>
      <c r="J21" s="42">
        <v>93.18</v>
      </c>
      <c r="K21" s="253" t="s">
        <v>346</v>
      </c>
      <c r="L21" s="253"/>
      <c r="M21" s="253"/>
      <c r="N21" s="244">
        <v>44062</v>
      </c>
      <c r="O21" s="244"/>
      <c r="P21" s="250">
        <v>93.18</v>
      </c>
      <c r="Q21" s="250"/>
      <c r="R21" s="250"/>
      <c r="S21" s="246" t="s">
        <v>347</v>
      </c>
      <c r="T21" s="246"/>
      <c r="U21" s="247" t="s">
        <v>348</v>
      </c>
      <c r="V21" s="247"/>
      <c r="W21" s="247"/>
      <c r="X21" s="248" t="s">
        <v>112</v>
      </c>
      <c r="Y21" s="248"/>
      <c r="Z21" s="248"/>
      <c r="AA21" s="104">
        <v>472</v>
      </c>
      <c r="AB21" s="6">
        <v>3</v>
      </c>
      <c r="AC21" s="105"/>
    </row>
    <row r="22" spans="1:29" x14ac:dyDescent="0.45">
      <c r="A22" s="232" t="s">
        <v>349</v>
      </c>
      <c r="B22" s="232"/>
      <c r="C22" s="232"/>
      <c r="D22" s="232"/>
      <c r="E22" s="232"/>
      <c r="F22" s="232"/>
      <c r="G22" s="232" t="s">
        <v>350</v>
      </c>
      <c r="H22" s="232"/>
      <c r="I22" s="232"/>
      <c r="J22" s="41">
        <v>1050</v>
      </c>
      <c r="K22" s="254">
        <v>2089</v>
      </c>
      <c r="L22" s="254"/>
      <c r="M22" s="254"/>
      <c r="N22" s="244">
        <v>44069</v>
      </c>
      <c r="O22" s="244"/>
      <c r="P22" s="266">
        <v>1050</v>
      </c>
      <c r="Q22" s="266"/>
      <c r="R22" s="266"/>
      <c r="S22" s="246" t="s">
        <v>136</v>
      </c>
      <c r="T22" s="246"/>
      <c r="U22" s="247" t="s">
        <v>137</v>
      </c>
      <c r="V22" s="247"/>
      <c r="W22" s="247"/>
      <c r="X22" s="248" t="s">
        <v>112</v>
      </c>
      <c r="Y22" s="248"/>
      <c r="Z22" s="248"/>
      <c r="AA22" s="104">
        <v>472</v>
      </c>
      <c r="AB22" s="6">
        <v>6</v>
      </c>
      <c r="AC22" s="105"/>
    </row>
    <row r="23" spans="1:29" x14ac:dyDescent="0.45">
      <c r="A23" s="232" t="s">
        <v>351</v>
      </c>
      <c r="B23" s="232"/>
      <c r="C23" s="232"/>
      <c r="D23" s="232"/>
      <c r="E23" s="232"/>
      <c r="F23" s="232"/>
      <c r="G23" s="232" t="s">
        <v>327</v>
      </c>
      <c r="H23" s="232"/>
      <c r="I23" s="232"/>
      <c r="J23" s="42">
        <v>134.91</v>
      </c>
      <c r="K23" s="231" t="s">
        <v>352</v>
      </c>
      <c r="L23" s="231"/>
      <c r="M23" s="231"/>
      <c r="N23" s="244">
        <v>44048</v>
      </c>
      <c r="O23" s="244"/>
      <c r="P23" s="264">
        <v>134.91</v>
      </c>
      <c r="Q23" s="264"/>
      <c r="R23" s="264"/>
      <c r="S23" s="246" t="s">
        <v>315</v>
      </c>
      <c r="T23" s="246"/>
      <c r="U23" s="247" t="s">
        <v>288</v>
      </c>
      <c r="V23" s="247"/>
      <c r="W23" s="247"/>
      <c r="X23" s="248" t="s">
        <v>112</v>
      </c>
      <c r="Y23" s="248"/>
      <c r="Z23" s="248"/>
      <c r="AA23" s="104">
        <v>474</v>
      </c>
      <c r="AB23" s="6">
        <v>1</v>
      </c>
      <c r="AC23" s="105"/>
    </row>
    <row r="24" spans="1:29" x14ac:dyDescent="0.45">
      <c r="A24" s="232" t="s">
        <v>353</v>
      </c>
      <c r="B24" s="232"/>
      <c r="C24" s="232"/>
      <c r="D24" s="232"/>
      <c r="E24" s="232"/>
      <c r="F24" s="232"/>
      <c r="G24" s="232"/>
      <c r="H24" s="232"/>
      <c r="I24" s="232"/>
      <c r="J24" s="261">
        <v>34</v>
      </c>
      <c r="K24" s="261"/>
      <c r="L24" s="231" t="s">
        <v>354</v>
      </c>
      <c r="M24" s="231"/>
      <c r="N24" s="244">
        <v>44085</v>
      </c>
      <c r="O24" s="244"/>
      <c r="P24" s="261">
        <v>34</v>
      </c>
      <c r="Q24" s="261"/>
      <c r="R24" s="261"/>
      <c r="S24" s="246" t="s">
        <v>128</v>
      </c>
      <c r="T24" s="246"/>
      <c r="U24" s="247" t="s">
        <v>129</v>
      </c>
      <c r="V24" s="247"/>
      <c r="W24" s="247"/>
      <c r="X24" s="265" t="s">
        <v>112</v>
      </c>
      <c r="Y24" s="265"/>
      <c r="Z24" s="265"/>
      <c r="AA24" s="106">
        <v>475</v>
      </c>
      <c r="AB24" s="5">
        <v>1</v>
      </c>
    </row>
    <row r="25" spans="1:29" x14ac:dyDescent="0.45">
      <c r="A25" s="232" t="s">
        <v>355</v>
      </c>
      <c r="B25" s="232"/>
      <c r="C25" s="232"/>
      <c r="D25" s="232"/>
      <c r="E25" s="232"/>
      <c r="F25" s="232"/>
      <c r="G25" s="232"/>
      <c r="H25" s="232"/>
      <c r="I25" s="232"/>
      <c r="J25" s="261">
        <v>95.6</v>
      </c>
      <c r="K25" s="261"/>
      <c r="L25" s="254">
        <v>10533</v>
      </c>
      <c r="M25" s="254"/>
      <c r="N25" s="244">
        <v>44074</v>
      </c>
      <c r="O25" s="244"/>
      <c r="P25" s="261">
        <v>26.6</v>
      </c>
      <c r="Q25" s="261"/>
      <c r="R25" s="261"/>
      <c r="S25" s="246" t="s">
        <v>356</v>
      </c>
      <c r="T25" s="246"/>
      <c r="U25" s="247" t="s">
        <v>113</v>
      </c>
      <c r="V25" s="247"/>
      <c r="W25" s="247"/>
      <c r="X25" s="263" t="s">
        <v>112</v>
      </c>
      <c r="Y25" s="263"/>
      <c r="Z25" s="263"/>
      <c r="AA25" s="104">
        <v>476</v>
      </c>
      <c r="AB25" s="6">
        <v>2</v>
      </c>
    </row>
    <row r="26" spans="1:29" x14ac:dyDescent="0.45">
      <c r="A26" s="232" t="s">
        <v>355</v>
      </c>
      <c r="B26" s="232"/>
      <c r="C26" s="232"/>
      <c r="D26" s="232"/>
      <c r="E26" s="232"/>
      <c r="F26" s="232"/>
      <c r="G26" s="232"/>
      <c r="H26" s="232"/>
      <c r="I26" s="232"/>
      <c r="J26" s="261">
        <v>95.6</v>
      </c>
      <c r="K26" s="261"/>
      <c r="L26" s="254">
        <v>10559</v>
      </c>
      <c r="M26" s="254"/>
      <c r="N26" s="244">
        <v>44074</v>
      </c>
      <c r="O26" s="244"/>
      <c r="P26" s="261">
        <v>69</v>
      </c>
      <c r="Q26" s="261"/>
      <c r="R26" s="261"/>
      <c r="S26" s="246" t="s">
        <v>121</v>
      </c>
      <c r="T26" s="246"/>
      <c r="U26" s="247" t="s">
        <v>113</v>
      </c>
      <c r="V26" s="247"/>
      <c r="W26" s="247"/>
      <c r="X26" s="265" t="s">
        <v>112</v>
      </c>
      <c r="Y26" s="265"/>
      <c r="Z26" s="265"/>
      <c r="AA26" s="106">
        <v>476</v>
      </c>
      <c r="AB26" s="5">
        <v>15</v>
      </c>
    </row>
    <row r="27" spans="1:29" x14ac:dyDescent="0.45">
      <c r="A27" s="232" t="s">
        <v>357</v>
      </c>
      <c r="B27" s="232"/>
      <c r="C27" s="232"/>
      <c r="D27" s="232"/>
      <c r="E27" s="232"/>
      <c r="F27" s="232"/>
      <c r="G27" s="232"/>
      <c r="H27" s="232"/>
      <c r="I27" s="232"/>
      <c r="J27" s="261">
        <v>525</v>
      </c>
      <c r="K27" s="261"/>
      <c r="L27" s="254">
        <v>2003</v>
      </c>
      <c r="M27" s="254"/>
      <c r="N27" s="244">
        <v>44075</v>
      </c>
      <c r="O27" s="244"/>
      <c r="P27" s="261">
        <v>525</v>
      </c>
      <c r="Q27" s="261"/>
      <c r="R27" s="261"/>
      <c r="S27" s="246" t="s">
        <v>114</v>
      </c>
      <c r="T27" s="246"/>
      <c r="U27" s="247" t="s">
        <v>115</v>
      </c>
      <c r="V27" s="247"/>
      <c r="W27" s="247"/>
      <c r="X27" s="263" t="s">
        <v>112</v>
      </c>
      <c r="Y27" s="263"/>
      <c r="Z27" s="263"/>
      <c r="AA27" s="104">
        <v>476</v>
      </c>
      <c r="AB27" s="6">
        <v>1</v>
      </c>
    </row>
    <row r="28" spans="1:29" x14ac:dyDescent="0.45">
      <c r="A28" s="232" t="s">
        <v>358</v>
      </c>
      <c r="B28" s="232"/>
      <c r="C28" s="232"/>
      <c r="D28" s="232"/>
      <c r="E28" s="232"/>
      <c r="F28" s="232"/>
      <c r="G28" s="232"/>
      <c r="H28" s="232"/>
      <c r="I28" s="232"/>
      <c r="J28" s="261">
        <v>300</v>
      </c>
      <c r="K28" s="261"/>
      <c r="L28" s="254">
        <v>7907</v>
      </c>
      <c r="M28" s="254"/>
      <c r="N28" s="244">
        <v>44032</v>
      </c>
      <c r="O28" s="244"/>
      <c r="P28" s="261">
        <v>300</v>
      </c>
      <c r="Q28" s="261"/>
      <c r="R28" s="261"/>
      <c r="S28" s="246" t="s">
        <v>359</v>
      </c>
      <c r="T28" s="246"/>
      <c r="U28" s="247" t="s">
        <v>360</v>
      </c>
      <c r="V28" s="247"/>
      <c r="W28" s="247"/>
      <c r="X28" s="263" t="s">
        <v>112</v>
      </c>
      <c r="Y28" s="263"/>
      <c r="Z28" s="263"/>
      <c r="AA28" s="104">
        <v>476</v>
      </c>
      <c r="AB28" s="6">
        <v>18</v>
      </c>
    </row>
    <row r="29" spans="1:29" x14ac:dyDescent="0.45">
      <c r="A29" s="232" t="s">
        <v>361</v>
      </c>
      <c r="B29" s="232"/>
      <c r="C29" s="232"/>
      <c r="D29" s="232"/>
      <c r="E29" s="232"/>
      <c r="F29" s="232"/>
      <c r="G29" s="232"/>
      <c r="H29" s="232"/>
      <c r="I29" s="232"/>
      <c r="J29" s="261">
        <v>62.25</v>
      </c>
      <c r="K29" s="261"/>
      <c r="L29" s="253" t="s">
        <v>362</v>
      </c>
      <c r="M29" s="253"/>
      <c r="N29" s="244">
        <v>44064</v>
      </c>
      <c r="O29" s="244"/>
      <c r="P29" s="261">
        <v>62.25</v>
      </c>
      <c r="Q29" s="261"/>
      <c r="R29" s="261"/>
      <c r="S29" s="246" t="s">
        <v>363</v>
      </c>
      <c r="T29" s="246"/>
      <c r="U29" s="247" t="s">
        <v>364</v>
      </c>
      <c r="V29" s="247"/>
      <c r="W29" s="247"/>
      <c r="X29" s="263" t="s">
        <v>112</v>
      </c>
      <c r="Y29" s="263"/>
      <c r="Z29" s="263"/>
      <c r="AA29" s="104">
        <v>476</v>
      </c>
      <c r="AB29" s="6">
        <v>3</v>
      </c>
    </row>
    <row r="30" spans="1:29" x14ac:dyDescent="0.45">
      <c r="A30" s="232" t="s">
        <v>365</v>
      </c>
      <c r="B30" s="232"/>
      <c r="C30" s="232"/>
      <c r="D30" s="232"/>
      <c r="E30" s="232"/>
      <c r="F30" s="232"/>
      <c r="G30" s="232"/>
      <c r="H30" s="232"/>
      <c r="I30" s="232"/>
      <c r="J30" s="261">
        <v>142.72</v>
      </c>
      <c r="K30" s="261"/>
      <c r="L30" s="231" t="s">
        <v>366</v>
      </c>
      <c r="M30" s="231"/>
      <c r="N30" s="244">
        <v>44069</v>
      </c>
      <c r="O30" s="244"/>
      <c r="P30" s="261">
        <v>142.72</v>
      </c>
      <c r="Q30" s="261"/>
      <c r="R30" s="261"/>
      <c r="S30" s="246" t="s">
        <v>367</v>
      </c>
      <c r="T30" s="246"/>
      <c r="U30" s="247" t="s">
        <v>368</v>
      </c>
      <c r="V30" s="247"/>
      <c r="W30" s="247"/>
      <c r="X30" s="263" t="s">
        <v>112</v>
      </c>
      <c r="Y30" s="263"/>
      <c r="Z30" s="263"/>
      <c r="AA30" s="104">
        <v>476</v>
      </c>
      <c r="AB30" s="6">
        <v>7</v>
      </c>
    </row>
    <row r="31" spans="1:29" x14ac:dyDescent="0.45">
      <c r="A31" s="232" t="s">
        <v>369</v>
      </c>
      <c r="B31" s="232"/>
      <c r="C31" s="232"/>
      <c r="D31" s="232"/>
      <c r="E31" s="232"/>
      <c r="F31" s="232"/>
      <c r="G31" s="232"/>
      <c r="H31" s="232"/>
      <c r="I31" s="232"/>
      <c r="J31" s="261">
        <v>64.11</v>
      </c>
      <c r="K31" s="261"/>
      <c r="L31" s="231" t="s">
        <v>370</v>
      </c>
      <c r="M31" s="231"/>
      <c r="N31" s="244">
        <v>44069</v>
      </c>
      <c r="O31" s="244"/>
      <c r="P31" s="261">
        <v>64.11</v>
      </c>
      <c r="Q31" s="261"/>
      <c r="R31" s="261"/>
      <c r="S31" s="246" t="s">
        <v>367</v>
      </c>
      <c r="T31" s="246"/>
      <c r="U31" s="247" t="s">
        <v>368</v>
      </c>
      <c r="V31" s="247"/>
      <c r="W31" s="247"/>
      <c r="X31" s="263" t="s">
        <v>112</v>
      </c>
      <c r="Y31" s="263"/>
      <c r="Z31" s="263"/>
      <c r="AA31" s="104">
        <v>476</v>
      </c>
      <c r="AB31" s="6">
        <v>4</v>
      </c>
    </row>
    <row r="32" spans="1:29" x14ac:dyDescent="0.45">
      <c r="A32" s="232" t="s">
        <v>371</v>
      </c>
      <c r="B32" s="232"/>
      <c r="C32" s="232"/>
      <c r="D32" s="232"/>
      <c r="E32" s="232"/>
      <c r="F32" s="232"/>
      <c r="G32" s="232"/>
      <c r="H32" s="232"/>
      <c r="I32" s="232"/>
      <c r="J32" s="261">
        <v>56.61</v>
      </c>
      <c r="K32" s="261"/>
      <c r="L32" s="231" t="s">
        <v>372</v>
      </c>
      <c r="M32" s="231"/>
      <c r="N32" s="244">
        <v>44069</v>
      </c>
      <c r="O32" s="244"/>
      <c r="P32" s="261">
        <v>56.61</v>
      </c>
      <c r="Q32" s="261"/>
      <c r="R32" s="261"/>
      <c r="S32" s="246" t="s">
        <v>367</v>
      </c>
      <c r="T32" s="246"/>
      <c r="U32" s="247" t="s">
        <v>368</v>
      </c>
      <c r="V32" s="247"/>
      <c r="W32" s="247"/>
      <c r="X32" s="263" t="s">
        <v>112</v>
      </c>
      <c r="Y32" s="263"/>
      <c r="Z32" s="263"/>
      <c r="AA32" s="104">
        <v>476</v>
      </c>
      <c r="AB32" s="6">
        <v>10</v>
      </c>
    </row>
    <row r="33" spans="1:29" x14ac:dyDescent="0.45">
      <c r="A33" s="232" t="s">
        <v>373</v>
      </c>
      <c r="B33" s="232"/>
      <c r="C33" s="232"/>
      <c r="D33" s="232"/>
      <c r="E33" s="232"/>
      <c r="F33" s="232"/>
      <c r="G33" s="232"/>
      <c r="H33" s="232"/>
      <c r="I33" s="232"/>
      <c r="J33" s="261">
        <v>68.37</v>
      </c>
      <c r="K33" s="261"/>
      <c r="L33" s="231" t="s">
        <v>374</v>
      </c>
      <c r="M33" s="231"/>
      <c r="N33" s="244">
        <v>44069</v>
      </c>
      <c r="O33" s="244"/>
      <c r="P33" s="261">
        <v>68.37</v>
      </c>
      <c r="Q33" s="261"/>
      <c r="R33" s="261"/>
      <c r="S33" s="246" t="s">
        <v>367</v>
      </c>
      <c r="T33" s="246"/>
      <c r="U33" s="247" t="s">
        <v>368</v>
      </c>
      <c r="V33" s="247"/>
      <c r="W33" s="247"/>
      <c r="X33" s="263" t="s">
        <v>112</v>
      </c>
      <c r="Y33" s="263"/>
      <c r="Z33" s="263"/>
      <c r="AA33" s="104">
        <v>476</v>
      </c>
      <c r="AB33" s="6">
        <v>8</v>
      </c>
    </row>
    <row r="34" spans="1:29" x14ac:dyDescent="0.45">
      <c r="A34" s="232" t="s">
        <v>375</v>
      </c>
      <c r="B34" s="232"/>
      <c r="C34" s="232"/>
      <c r="D34" s="232"/>
      <c r="E34" s="232"/>
      <c r="F34" s="232"/>
      <c r="G34" s="232"/>
      <c r="H34" s="232"/>
      <c r="I34" s="232"/>
      <c r="J34" s="261">
        <v>66.45</v>
      </c>
      <c r="K34" s="261"/>
      <c r="L34" s="231" t="s">
        <v>376</v>
      </c>
      <c r="M34" s="231"/>
      <c r="N34" s="244">
        <v>44069</v>
      </c>
      <c r="O34" s="244"/>
      <c r="P34" s="261">
        <v>66.45</v>
      </c>
      <c r="Q34" s="261"/>
      <c r="R34" s="261"/>
      <c r="S34" s="246" t="s">
        <v>367</v>
      </c>
      <c r="T34" s="246"/>
      <c r="U34" s="247" t="s">
        <v>368</v>
      </c>
      <c r="V34" s="247"/>
      <c r="W34" s="247"/>
      <c r="X34" s="263" t="s">
        <v>112</v>
      </c>
      <c r="Y34" s="263"/>
      <c r="Z34" s="263"/>
      <c r="AA34" s="104">
        <v>476</v>
      </c>
      <c r="AB34" s="6">
        <v>9</v>
      </c>
    </row>
    <row r="35" spans="1:29" x14ac:dyDescent="0.45">
      <c r="A35" s="232" t="s">
        <v>377</v>
      </c>
      <c r="B35" s="232"/>
      <c r="C35" s="232"/>
      <c r="D35" s="232"/>
      <c r="E35" s="232"/>
      <c r="F35" s="232"/>
      <c r="G35" s="232"/>
      <c r="H35" s="232"/>
      <c r="I35" s="232"/>
      <c r="J35" s="261">
        <v>54.49</v>
      </c>
      <c r="K35" s="261"/>
      <c r="L35" s="231" t="s">
        <v>378</v>
      </c>
      <c r="M35" s="231"/>
      <c r="N35" s="244">
        <v>44069</v>
      </c>
      <c r="O35" s="244"/>
      <c r="P35" s="261">
        <v>54.49</v>
      </c>
      <c r="Q35" s="261"/>
      <c r="R35" s="261"/>
      <c r="S35" s="246" t="s">
        <v>367</v>
      </c>
      <c r="T35" s="246"/>
      <c r="U35" s="247" t="s">
        <v>368</v>
      </c>
      <c r="V35" s="247"/>
      <c r="W35" s="247"/>
      <c r="X35" s="263" t="s">
        <v>112</v>
      </c>
      <c r="Y35" s="263"/>
      <c r="Z35" s="263"/>
      <c r="AA35" s="104">
        <v>476</v>
      </c>
      <c r="AB35" s="6">
        <v>6</v>
      </c>
    </row>
    <row r="36" spans="1:29" x14ac:dyDescent="0.45">
      <c r="A36" s="232" t="s">
        <v>379</v>
      </c>
      <c r="B36" s="232"/>
      <c r="C36" s="232"/>
      <c r="D36" s="232"/>
      <c r="E36" s="232"/>
      <c r="F36" s="232"/>
      <c r="G36" s="232"/>
      <c r="H36" s="232"/>
      <c r="I36" s="232"/>
      <c r="J36" s="261">
        <v>11.56</v>
      </c>
      <c r="K36" s="261"/>
      <c r="L36" s="231" t="s">
        <v>380</v>
      </c>
      <c r="M36" s="231"/>
      <c r="N36" s="244">
        <v>44069</v>
      </c>
      <c r="O36" s="244"/>
      <c r="P36" s="261">
        <v>11.56</v>
      </c>
      <c r="Q36" s="261"/>
      <c r="R36" s="261"/>
      <c r="S36" s="246" t="s">
        <v>367</v>
      </c>
      <c r="T36" s="246"/>
      <c r="U36" s="247" t="s">
        <v>368</v>
      </c>
      <c r="V36" s="247"/>
      <c r="W36" s="247"/>
      <c r="X36" s="263" t="s">
        <v>112</v>
      </c>
      <c r="Y36" s="263"/>
      <c r="Z36" s="263"/>
      <c r="AA36" s="104">
        <v>476</v>
      </c>
      <c r="AB36" s="6">
        <v>5</v>
      </c>
    </row>
    <row r="37" spans="1:29" x14ac:dyDescent="0.45">
      <c r="A37" s="232" t="s">
        <v>381</v>
      </c>
      <c r="B37" s="232"/>
      <c r="C37" s="232"/>
      <c r="D37" s="232"/>
      <c r="E37" s="232"/>
      <c r="F37" s="232"/>
      <c r="G37" s="232"/>
      <c r="H37" s="232"/>
      <c r="I37" s="232"/>
      <c r="J37" s="261">
        <v>107.48</v>
      </c>
      <c r="K37" s="261"/>
      <c r="L37" s="231" t="s">
        <v>382</v>
      </c>
      <c r="M37" s="231"/>
      <c r="N37" s="244">
        <v>44069</v>
      </c>
      <c r="O37" s="244"/>
      <c r="P37" s="261">
        <v>107.48</v>
      </c>
      <c r="Q37" s="261"/>
      <c r="R37" s="261"/>
      <c r="S37" s="246" t="s">
        <v>367</v>
      </c>
      <c r="T37" s="246"/>
      <c r="U37" s="247" t="s">
        <v>368</v>
      </c>
      <c r="V37" s="247"/>
      <c r="W37" s="247"/>
      <c r="X37" s="263" t="s">
        <v>112</v>
      </c>
      <c r="Y37" s="263"/>
      <c r="Z37" s="263"/>
      <c r="AA37" s="104">
        <v>476</v>
      </c>
      <c r="AB37" s="6">
        <v>11</v>
      </c>
    </row>
    <row r="38" spans="1:29" x14ac:dyDescent="0.45">
      <c r="A38" s="232" t="s">
        <v>383</v>
      </c>
      <c r="B38" s="232"/>
      <c r="C38" s="232"/>
      <c r="D38" s="232"/>
      <c r="E38" s="232"/>
      <c r="F38" s="232"/>
      <c r="G38" s="232"/>
      <c r="H38" s="232"/>
      <c r="I38" s="232"/>
      <c r="J38" s="261">
        <v>17.100000000000001</v>
      </c>
      <c r="K38" s="261"/>
      <c r="L38" s="231" t="s">
        <v>384</v>
      </c>
      <c r="M38" s="231"/>
      <c r="N38" s="244">
        <v>44069</v>
      </c>
      <c r="O38" s="244"/>
      <c r="P38" s="261">
        <v>17.100000000000001</v>
      </c>
      <c r="Q38" s="261"/>
      <c r="R38" s="261"/>
      <c r="S38" s="246" t="s">
        <v>367</v>
      </c>
      <c r="T38" s="246"/>
      <c r="U38" s="247" t="s">
        <v>368</v>
      </c>
      <c r="V38" s="247"/>
      <c r="W38" s="247"/>
      <c r="X38" s="263" t="s">
        <v>112</v>
      </c>
      <c r="Y38" s="263"/>
      <c r="Z38" s="263"/>
      <c r="AA38" s="104">
        <v>476</v>
      </c>
      <c r="AB38" s="6">
        <v>12</v>
      </c>
    </row>
    <row r="39" spans="1:29" x14ac:dyDescent="0.45">
      <c r="A39" s="232" t="s">
        <v>385</v>
      </c>
      <c r="B39" s="232"/>
      <c r="C39" s="232"/>
      <c r="D39" s="232"/>
      <c r="E39" s="232"/>
      <c r="F39" s="232"/>
      <c r="G39" s="232"/>
      <c r="H39" s="232"/>
      <c r="I39" s="232"/>
      <c r="J39" s="261">
        <v>115.17</v>
      </c>
      <c r="K39" s="261"/>
      <c r="L39" s="231" t="s">
        <v>386</v>
      </c>
      <c r="M39" s="231"/>
      <c r="N39" s="244">
        <v>44085</v>
      </c>
      <c r="O39" s="244"/>
      <c r="P39" s="261">
        <v>115.17</v>
      </c>
      <c r="Q39" s="261"/>
      <c r="R39" s="261"/>
      <c r="S39" s="246" t="s">
        <v>387</v>
      </c>
      <c r="T39" s="246"/>
      <c r="U39" s="247" t="s">
        <v>360</v>
      </c>
      <c r="V39" s="247"/>
      <c r="W39" s="247"/>
      <c r="X39" s="263" t="s">
        <v>112</v>
      </c>
      <c r="Y39" s="263"/>
      <c r="Z39" s="263"/>
      <c r="AA39" s="104">
        <v>476</v>
      </c>
      <c r="AB39" s="6">
        <v>20</v>
      </c>
    </row>
    <row r="40" spans="1:29" x14ac:dyDescent="0.45">
      <c r="A40" s="232" t="s">
        <v>388</v>
      </c>
      <c r="B40" s="232"/>
      <c r="C40" s="232"/>
      <c r="D40" s="232"/>
      <c r="E40" s="232"/>
      <c r="F40" s="232"/>
      <c r="G40" s="232"/>
      <c r="H40" s="232"/>
      <c r="I40" s="232"/>
      <c r="J40" s="261">
        <v>960.24</v>
      </c>
      <c r="K40" s="261"/>
      <c r="L40" s="253" t="s">
        <v>389</v>
      </c>
      <c r="M40" s="253"/>
      <c r="N40" s="244">
        <v>44077</v>
      </c>
      <c r="O40" s="244"/>
      <c r="P40" s="261">
        <v>960.24</v>
      </c>
      <c r="Q40" s="261"/>
      <c r="R40" s="261"/>
      <c r="S40" s="246" t="s">
        <v>119</v>
      </c>
      <c r="T40" s="246"/>
      <c r="U40" s="247" t="s">
        <v>120</v>
      </c>
      <c r="V40" s="247"/>
      <c r="W40" s="247"/>
      <c r="X40" s="263" t="s">
        <v>112</v>
      </c>
      <c r="Y40" s="263"/>
      <c r="Z40" s="263"/>
      <c r="AA40" s="104">
        <v>476</v>
      </c>
      <c r="AB40" s="6">
        <v>19</v>
      </c>
    </row>
    <row r="41" spans="1:29" x14ac:dyDescent="0.45">
      <c r="A41" s="232" t="s">
        <v>390</v>
      </c>
      <c r="B41" s="232"/>
      <c r="C41" s="232"/>
      <c r="D41" s="232"/>
      <c r="E41" s="232"/>
      <c r="F41" s="232"/>
      <c r="G41" s="232"/>
      <c r="H41" s="232"/>
      <c r="I41" s="232"/>
      <c r="J41" s="261">
        <v>559.86</v>
      </c>
      <c r="K41" s="261"/>
      <c r="L41" s="253" t="s">
        <v>391</v>
      </c>
      <c r="M41" s="253"/>
      <c r="N41" s="244">
        <v>44066</v>
      </c>
      <c r="O41" s="244"/>
      <c r="P41" s="261">
        <v>559.86</v>
      </c>
      <c r="Q41" s="261"/>
      <c r="R41" s="261"/>
      <c r="S41" s="246" t="s">
        <v>292</v>
      </c>
      <c r="T41" s="246"/>
      <c r="U41" s="262" t="s">
        <v>118</v>
      </c>
      <c r="V41" s="262"/>
      <c r="W41" s="262"/>
      <c r="X41" s="263" t="s">
        <v>112</v>
      </c>
      <c r="Y41" s="263"/>
      <c r="Z41" s="263"/>
      <c r="AA41" s="104">
        <v>476</v>
      </c>
      <c r="AB41" s="6">
        <v>17</v>
      </c>
    </row>
    <row r="42" spans="1:29" x14ac:dyDescent="0.45">
      <c r="A42" s="232" t="s">
        <v>392</v>
      </c>
      <c r="B42" s="232"/>
      <c r="C42" s="232"/>
      <c r="D42" s="232"/>
      <c r="E42" s="232"/>
      <c r="F42" s="232"/>
      <c r="G42" s="232"/>
      <c r="H42" s="232"/>
      <c r="I42" s="232"/>
      <c r="J42" s="261">
        <v>345.8</v>
      </c>
      <c r="K42" s="261"/>
      <c r="L42" s="254">
        <v>67267</v>
      </c>
      <c r="M42" s="254"/>
      <c r="N42" s="244">
        <v>44076</v>
      </c>
      <c r="O42" s="244"/>
      <c r="P42" s="261">
        <v>345.8</v>
      </c>
      <c r="Q42" s="261"/>
      <c r="R42" s="261"/>
      <c r="S42" s="246" t="s">
        <v>393</v>
      </c>
      <c r="T42" s="246"/>
      <c r="U42" s="247" t="s">
        <v>138</v>
      </c>
      <c r="V42" s="247"/>
      <c r="W42" s="247"/>
      <c r="X42" s="263" t="s">
        <v>112</v>
      </c>
      <c r="Y42" s="263"/>
      <c r="Z42" s="263"/>
      <c r="AA42" s="104">
        <v>476</v>
      </c>
      <c r="AB42" s="6">
        <v>13</v>
      </c>
    </row>
    <row r="43" spans="1:29" x14ac:dyDescent="0.45">
      <c r="A43" s="219" t="s">
        <v>101</v>
      </c>
      <c r="B43" s="219"/>
      <c r="C43" s="256" t="s">
        <v>102</v>
      </c>
      <c r="D43" s="256"/>
      <c r="E43" s="256"/>
      <c r="F43" s="255" t="s">
        <v>103</v>
      </c>
      <c r="G43" s="255"/>
      <c r="H43" s="257" t="s">
        <v>104</v>
      </c>
      <c r="I43" s="257"/>
      <c r="J43" s="257"/>
      <c r="K43" s="256" t="s">
        <v>105</v>
      </c>
      <c r="L43" s="256"/>
      <c r="M43" s="258" t="s">
        <v>106</v>
      </c>
      <c r="N43" s="258"/>
      <c r="O43" s="259" t="s">
        <v>107</v>
      </c>
      <c r="P43" s="259"/>
      <c r="Q43" s="258" t="s">
        <v>108</v>
      </c>
      <c r="R43" s="258"/>
      <c r="S43" s="258"/>
      <c r="T43" s="260" t="s">
        <v>109</v>
      </c>
      <c r="U43" s="260"/>
      <c r="V43" s="260"/>
      <c r="W43" s="260"/>
      <c r="X43" s="260"/>
      <c r="Y43" s="260"/>
      <c r="Z43" s="255" t="s">
        <v>110</v>
      </c>
      <c r="AA43" s="255"/>
      <c r="AB43" s="255"/>
      <c r="AC43" s="255"/>
    </row>
    <row r="44" spans="1:29" x14ac:dyDescent="0.45">
      <c r="A44" s="232" t="s">
        <v>394</v>
      </c>
      <c r="B44" s="232"/>
      <c r="C44" s="232"/>
      <c r="D44" s="232"/>
      <c r="E44" s="232"/>
      <c r="F44" s="232"/>
      <c r="G44" s="232"/>
      <c r="H44" s="232"/>
      <c r="I44" s="232"/>
      <c r="J44" s="42">
        <v>400</v>
      </c>
      <c r="K44" s="254">
        <v>2</v>
      </c>
      <c r="L44" s="254"/>
      <c r="M44" s="254"/>
      <c r="N44" s="244">
        <v>44091</v>
      </c>
      <c r="O44" s="244"/>
      <c r="P44" s="250">
        <v>400</v>
      </c>
      <c r="Q44" s="250"/>
      <c r="R44" s="250"/>
      <c r="S44" s="246" t="s">
        <v>395</v>
      </c>
      <c r="T44" s="246"/>
      <c r="U44" s="247" t="s">
        <v>396</v>
      </c>
      <c r="V44" s="247"/>
      <c r="W44" s="247"/>
      <c r="X44" s="234" t="s">
        <v>112</v>
      </c>
      <c r="Y44" s="234"/>
      <c r="Z44" s="234"/>
      <c r="AA44" s="106">
        <v>477</v>
      </c>
      <c r="AB44" s="5">
        <v>6</v>
      </c>
      <c r="AC44" s="105"/>
    </row>
    <row r="45" spans="1:29" x14ac:dyDescent="0.45">
      <c r="A45" s="232" t="s">
        <v>397</v>
      </c>
      <c r="B45" s="232"/>
      <c r="C45" s="232"/>
      <c r="D45" s="232"/>
      <c r="E45" s="232"/>
      <c r="F45" s="232"/>
      <c r="G45" s="232"/>
      <c r="H45" s="232"/>
      <c r="I45" s="232"/>
      <c r="J45" s="41">
        <v>5000</v>
      </c>
      <c r="K45" s="254">
        <v>39953</v>
      </c>
      <c r="L45" s="254"/>
      <c r="M45" s="254"/>
      <c r="N45" s="244">
        <v>44089</v>
      </c>
      <c r="O45" s="244"/>
      <c r="P45" s="245">
        <v>5000</v>
      </c>
      <c r="Q45" s="245"/>
      <c r="R45" s="245"/>
      <c r="S45" s="246" t="s">
        <v>136</v>
      </c>
      <c r="T45" s="246"/>
      <c r="U45" s="247" t="s">
        <v>137</v>
      </c>
      <c r="V45" s="247"/>
      <c r="W45" s="247"/>
      <c r="X45" s="248" t="s">
        <v>112</v>
      </c>
      <c r="Y45" s="248"/>
      <c r="Z45" s="248"/>
      <c r="AA45" s="104">
        <v>477</v>
      </c>
      <c r="AB45" s="6">
        <v>4</v>
      </c>
      <c r="AC45" s="105"/>
    </row>
    <row r="46" spans="1:29" x14ac:dyDescent="0.45">
      <c r="A46" s="232" t="s">
        <v>398</v>
      </c>
      <c r="B46" s="232"/>
      <c r="C46" s="232"/>
      <c r="D46" s="232"/>
      <c r="E46" s="232"/>
      <c r="F46" s="232"/>
      <c r="G46" s="232"/>
      <c r="H46" s="232"/>
      <c r="I46" s="232"/>
      <c r="J46" s="41">
        <v>2975.39</v>
      </c>
      <c r="K46" s="254">
        <v>3495016</v>
      </c>
      <c r="L46" s="254"/>
      <c r="M46" s="254"/>
      <c r="N46" s="244">
        <v>44075</v>
      </c>
      <c r="O46" s="244"/>
      <c r="P46" s="245">
        <v>2975.39</v>
      </c>
      <c r="Q46" s="245"/>
      <c r="R46" s="245"/>
      <c r="S46" s="246" t="s">
        <v>116</v>
      </c>
      <c r="T46" s="246"/>
      <c r="U46" s="247" t="s">
        <v>117</v>
      </c>
      <c r="V46" s="247"/>
      <c r="W46" s="247"/>
      <c r="X46" s="248" t="s">
        <v>112</v>
      </c>
      <c r="Y46" s="248"/>
      <c r="Z46" s="248"/>
      <c r="AA46" s="104">
        <v>477</v>
      </c>
      <c r="AB46" s="6">
        <v>5</v>
      </c>
      <c r="AC46" s="105"/>
    </row>
    <row r="47" spans="1:29" x14ac:dyDescent="0.45">
      <c r="A47" s="232" t="s">
        <v>399</v>
      </c>
      <c r="B47" s="232"/>
      <c r="C47" s="232"/>
      <c r="D47" s="232"/>
      <c r="E47" s="232"/>
      <c r="F47" s="232"/>
      <c r="G47" s="232"/>
      <c r="H47" s="232"/>
      <c r="I47" s="232"/>
      <c r="J47" s="41">
        <v>2875</v>
      </c>
      <c r="K47" s="254">
        <v>32398</v>
      </c>
      <c r="L47" s="254"/>
      <c r="M47" s="254"/>
      <c r="N47" s="244">
        <v>44105</v>
      </c>
      <c r="O47" s="244"/>
      <c r="P47" s="245">
        <v>1996</v>
      </c>
      <c r="Q47" s="245"/>
      <c r="R47" s="245"/>
      <c r="S47" s="246" t="s">
        <v>287</v>
      </c>
      <c r="T47" s="246"/>
      <c r="U47" s="247" t="s">
        <v>288</v>
      </c>
      <c r="V47" s="247"/>
      <c r="W47" s="247"/>
      <c r="X47" s="248" t="s">
        <v>112</v>
      </c>
      <c r="Y47" s="248"/>
      <c r="Z47" s="248"/>
      <c r="AA47" s="104">
        <v>476</v>
      </c>
      <c r="AB47" s="6">
        <v>16</v>
      </c>
      <c r="AC47" s="105"/>
    </row>
    <row r="48" spans="1:29" x14ac:dyDescent="0.45">
      <c r="A48" s="236"/>
      <c r="B48" s="236"/>
      <c r="C48" s="236"/>
      <c r="D48" s="236"/>
      <c r="E48" s="236"/>
      <c r="F48" s="236"/>
      <c r="G48" s="236"/>
      <c r="H48" s="236"/>
      <c r="I48" s="236"/>
      <c r="J48" s="105"/>
      <c r="K48" s="236"/>
      <c r="L48" s="236"/>
      <c r="M48" s="236"/>
      <c r="N48" s="236"/>
      <c r="O48" s="236"/>
      <c r="P48" s="250">
        <v>879</v>
      </c>
      <c r="Q48" s="250"/>
      <c r="R48" s="250"/>
      <c r="S48" s="246" t="s">
        <v>324</v>
      </c>
      <c r="T48" s="246"/>
      <c r="U48" s="247" t="s">
        <v>325</v>
      </c>
      <c r="V48" s="247"/>
      <c r="W48" s="247"/>
      <c r="X48" s="236"/>
      <c r="Y48" s="236"/>
      <c r="Z48" s="236"/>
      <c r="AA48" s="105"/>
      <c r="AB48" s="105"/>
      <c r="AC48" s="105"/>
    </row>
    <row r="49" spans="1:29" x14ac:dyDescent="0.45">
      <c r="A49" s="232" t="s">
        <v>400</v>
      </c>
      <c r="B49" s="232"/>
      <c r="C49" s="232"/>
      <c r="D49" s="232"/>
      <c r="E49" s="232"/>
      <c r="F49" s="232"/>
      <c r="G49" s="232"/>
      <c r="H49" s="232"/>
      <c r="I49" s="232"/>
      <c r="J49" s="41">
        <v>2762.38</v>
      </c>
      <c r="K49" s="254">
        <v>10278</v>
      </c>
      <c r="L49" s="254"/>
      <c r="M49" s="254"/>
      <c r="N49" s="244">
        <v>44031</v>
      </c>
      <c r="O49" s="244"/>
      <c r="P49" s="250">
        <v>62.38</v>
      </c>
      <c r="Q49" s="250"/>
      <c r="R49" s="250"/>
      <c r="S49" s="246" t="s">
        <v>121</v>
      </c>
      <c r="T49" s="246"/>
      <c r="U49" s="247" t="s">
        <v>113</v>
      </c>
      <c r="V49" s="247"/>
      <c r="W49" s="247"/>
      <c r="X49" s="248" t="s">
        <v>112</v>
      </c>
      <c r="Y49" s="248"/>
      <c r="Z49" s="248"/>
      <c r="AA49" s="104">
        <v>477</v>
      </c>
      <c r="AB49" s="6">
        <v>7</v>
      </c>
      <c r="AC49" s="105"/>
    </row>
    <row r="50" spans="1:29" x14ac:dyDescent="0.45">
      <c r="A50" s="232" t="s">
        <v>400</v>
      </c>
      <c r="B50" s="232"/>
      <c r="C50" s="232"/>
      <c r="D50" s="232"/>
      <c r="E50" s="232"/>
      <c r="F50" s="232"/>
      <c r="G50" s="232"/>
      <c r="H50" s="232"/>
      <c r="I50" s="232"/>
      <c r="J50" s="41">
        <v>2762.38</v>
      </c>
      <c r="K50" s="254">
        <v>10497</v>
      </c>
      <c r="L50" s="254"/>
      <c r="M50" s="254"/>
      <c r="N50" s="244">
        <v>44075</v>
      </c>
      <c r="O50" s="244"/>
      <c r="P50" s="245">
        <v>1350</v>
      </c>
      <c r="Q50" s="245"/>
      <c r="R50" s="245"/>
      <c r="S50" s="246" t="s">
        <v>401</v>
      </c>
      <c r="T50" s="246"/>
      <c r="U50" s="247" t="s">
        <v>402</v>
      </c>
      <c r="V50" s="247"/>
      <c r="W50" s="247"/>
      <c r="X50" s="234" t="s">
        <v>112</v>
      </c>
      <c r="Y50" s="234"/>
      <c r="Z50" s="234"/>
      <c r="AA50" s="106">
        <v>477</v>
      </c>
      <c r="AB50" s="5">
        <v>9</v>
      </c>
      <c r="AC50" s="105"/>
    </row>
    <row r="51" spans="1:29" x14ac:dyDescent="0.45">
      <c r="A51" s="232" t="s">
        <v>400</v>
      </c>
      <c r="B51" s="232"/>
      <c r="C51" s="232"/>
      <c r="D51" s="232"/>
      <c r="E51" s="232"/>
      <c r="F51" s="232"/>
      <c r="G51" s="232"/>
      <c r="H51" s="232"/>
      <c r="I51" s="232"/>
      <c r="J51" s="41">
        <v>2762.38</v>
      </c>
      <c r="K51" s="254">
        <v>5759</v>
      </c>
      <c r="L51" s="254"/>
      <c r="M51" s="254"/>
      <c r="N51" s="244">
        <v>43922</v>
      </c>
      <c r="O51" s="244"/>
      <c r="P51" s="245">
        <v>1350</v>
      </c>
      <c r="Q51" s="245"/>
      <c r="R51" s="245"/>
      <c r="S51" s="246" t="s">
        <v>401</v>
      </c>
      <c r="T51" s="246"/>
      <c r="U51" s="247" t="s">
        <v>402</v>
      </c>
      <c r="V51" s="247"/>
      <c r="W51" s="247"/>
      <c r="X51" s="234" t="s">
        <v>112</v>
      </c>
      <c r="Y51" s="234"/>
      <c r="Z51" s="234"/>
      <c r="AA51" s="106">
        <v>477</v>
      </c>
      <c r="AB51" s="5">
        <v>8</v>
      </c>
      <c r="AC51" s="105"/>
    </row>
    <row r="52" spans="1:29" x14ac:dyDescent="0.45">
      <c r="A52" s="236" t="s">
        <v>403</v>
      </c>
      <c r="B52" s="236"/>
      <c r="C52" s="236"/>
      <c r="D52" s="236"/>
      <c r="E52" s="236"/>
      <c r="F52" s="236"/>
      <c r="G52" s="236"/>
      <c r="H52" s="236"/>
      <c r="I52" s="236"/>
      <c r="J52" s="43">
        <v>186.36</v>
      </c>
      <c r="K52" s="251" t="s">
        <v>404</v>
      </c>
      <c r="L52" s="251"/>
      <c r="M52" s="251"/>
      <c r="N52" s="252">
        <v>44011</v>
      </c>
      <c r="O52" s="252"/>
      <c r="P52" s="250">
        <v>93.18</v>
      </c>
      <c r="Q52" s="250"/>
      <c r="R52" s="250"/>
      <c r="S52" s="246" t="s">
        <v>347</v>
      </c>
      <c r="T52" s="246"/>
      <c r="U52" s="247" t="s">
        <v>348</v>
      </c>
      <c r="V52" s="247"/>
      <c r="W52" s="247"/>
      <c r="X52" s="248" t="s">
        <v>112</v>
      </c>
      <c r="Y52" s="248"/>
      <c r="Z52" s="248"/>
      <c r="AA52" s="104">
        <v>477</v>
      </c>
      <c r="AB52" s="6">
        <v>2</v>
      </c>
      <c r="AC52" s="105"/>
    </row>
    <row r="53" spans="1:29" x14ac:dyDescent="0.45">
      <c r="A53" s="232" t="s">
        <v>403</v>
      </c>
      <c r="B53" s="232"/>
      <c r="C53" s="232"/>
      <c r="D53" s="232"/>
      <c r="E53" s="232"/>
      <c r="F53" s="232"/>
      <c r="G53" s="232"/>
      <c r="H53" s="232"/>
      <c r="I53" s="232"/>
      <c r="J53" s="42">
        <v>186.36</v>
      </c>
      <c r="K53" s="253" t="s">
        <v>405</v>
      </c>
      <c r="L53" s="253"/>
      <c r="M53" s="253"/>
      <c r="N53" s="244">
        <v>44089</v>
      </c>
      <c r="O53" s="244"/>
      <c r="P53" s="250">
        <v>93.18</v>
      </c>
      <c r="Q53" s="250"/>
      <c r="R53" s="250"/>
      <c r="S53" s="246" t="s">
        <v>347</v>
      </c>
      <c r="T53" s="246"/>
      <c r="U53" s="247" t="s">
        <v>348</v>
      </c>
      <c r="V53" s="247"/>
      <c r="W53" s="247"/>
      <c r="X53" s="234" t="s">
        <v>112</v>
      </c>
      <c r="Y53" s="234"/>
      <c r="Z53" s="234"/>
      <c r="AA53" s="106">
        <v>477</v>
      </c>
      <c r="AB53" s="5">
        <v>3</v>
      </c>
      <c r="AC53" s="105"/>
    </row>
    <row r="54" spans="1:29" x14ac:dyDescent="0.45">
      <c r="A54" s="232" t="s">
        <v>406</v>
      </c>
      <c r="B54" s="232"/>
      <c r="C54" s="232"/>
      <c r="D54" s="232"/>
      <c r="E54" s="232"/>
      <c r="F54" s="232"/>
      <c r="G54" s="232"/>
      <c r="H54" s="232"/>
      <c r="I54" s="232"/>
      <c r="J54" s="41">
        <v>8700</v>
      </c>
      <c r="K54" s="231" t="s">
        <v>407</v>
      </c>
      <c r="L54" s="231"/>
      <c r="M54" s="231"/>
      <c r="N54" s="244">
        <v>44097</v>
      </c>
      <c r="O54" s="244"/>
      <c r="P54" s="245">
        <v>8700</v>
      </c>
      <c r="Q54" s="245"/>
      <c r="R54" s="245"/>
      <c r="S54" s="246" t="s">
        <v>303</v>
      </c>
      <c r="T54" s="246"/>
      <c r="U54" s="247" t="s">
        <v>304</v>
      </c>
      <c r="V54" s="247"/>
      <c r="W54" s="247"/>
      <c r="X54" s="248" t="s">
        <v>112</v>
      </c>
      <c r="Y54" s="248"/>
      <c r="Z54" s="248"/>
      <c r="AA54" s="104">
        <v>478</v>
      </c>
      <c r="AB54" s="6">
        <v>1</v>
      </c>
      <c r="AC54" s="105"/>
    </row>
    <row r="55" spans="1:29" x14ac:dyDescent="0.45">
      <c r="A55" s="232" t="s">
        <v>408</v>
      </c>
      <c r="B55" s="232"/>
      <c r="C55" s="232"/>
      <c r="D55" s="232"/>
      <c r="E55" s="232"/>
      <c r="F55" s="232"/>
      <c r="G55" s="232"/>
      <c r="H55" s="232"/>
      <c r="I55" s="232"/>
      <c r="J55" s="42">
        <v>74.8</v>
      </c>
      <c r="K55" s="231" t="s">
        <v>409</v>
      </c>
      <c r="L55" s="231"/>
      <c r="M55" s="231"/>
      <c r="N55" s="249">
        <v>44084</v>
      </c>
      <c r="O55" s="249"/>
      <c r="P55" s="250">
        <v>74.8</v>
      </c>
      <c r="Q55" s="250"/>
      <c r="R55" s="250"/>
      <c r="S55" s="246" t="s">
        <v>128</v>
      </c>
      <c r="T55" s="246"/>
      <c r="U55" s="247" t="s">
        <v>129</v>
      </c>
      <c r="V55" s="247"/>
      <c r="W55" s="247"/>
      <c r="X55" s="248" t="s">
        <v>112</v>
      </c>
      <c r="Y55" s="248"/>
      <c r="Z55" s="248"/>
      <c r="AA55" s="104">
        <v>479</v>
      </c>
      <c r="AB55" s="6">
        <v>1</v>
      </c>
      <c r="AC55" s="102"/>
    </row>
    <row r="56" spans="1:29" x14ac:dyDescent="0.45">
      <c r="A56" s="236"/>
      <c r="B56" s="236"/>
      <c r="C56" s="236"/>
      <c r="D56" s="236"/>
      <c r="E56" s="236"/>
      <c r="F56" s="236"/>
      <c r="G56" s="236"/>
      <c r="H56" s="236"/>
      <c r="I56" s="236"/>
      <c r="J56" s="105"/>
      <c r="K56" s="237" t="s">
        <v>122</v>
      </c>
      <c r="L56" s="237"/>
      <c r="M56" s="237"/>
      <c r="N56" s="238">
        <v>47193.15</v>
      </c>
      <c r="O56" s="238"/>
      <c r="P56" s="236"/>
      <c r="Q56" s="236"/>
      <c r="R56" s="236"/>
      <c r="S56" s="236"/>
      <c r="T56" s="236"/>
      <c r="U56" s="236"/>
      <c r="V56" s="236"/>
      <c r="W56" s="236"/>
      <c r="X56" s="236"/>
      <c r="Y56" s="236"/>
      <c r="Z56" s="236"/>
      <c r="AA56" s="105"/>
      <c r="AB56" s="105"/>
      <c r="AC56" s="105"/>
    </row>
    <row r="57" spans="1:29" x14ac:dyDescent="0.45">
      <c r="A57" s="232" t="s">
        <v>123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</row>
    <row r="58" spans="1:29" x14ac:dyDescent="0.45">
      <c r="A58" s="239" t="s">
        <v>124</v>
      </c>
      <c r="B58" s="239"/>
      <c r="C58" s="239"/>
      <c r="D58" s="239"/>
      <c r="E58" s="240" t="s">
        <v>102</v>
      </c>
      <c r="F58" s="240"/>
      <c r="G58" s="240"/>
      <c r="H58" s="241" t="s">
        <v>125</v>
      </c>
      <c r="I58" s="241"/>
      <c r="J58" s="241"/>
      <c r="K58" s="239" t="s">
        <v>126</v>
      </c>
      <c r="L58" s="239"/>
      <c r="M58" s="239"/>
      <c r="N58" s="239"/>
      <c r="O58" s="239"/>
      <c r="P58" s="239"/>
      <c r="Q58" s="239"/>
      <c r="R58" s="242" t="s">
        <v>107</v>
      </c>
      <c r="S58" s="242"/>
      <c r="T58" s="240" t="s">
        <v>108</v>
      </c>
      <c r="U58" s="240"/>
      <c r="V58" s="44" t="s">
        <v>127</v>
      </c>
      <c r="W58" s="243"/>
      <c r="X58" s="243"/>
      <c r="Y58" s="239" t="s">
        <v>110</v>
      </c>
      <c r="Z58" s="239"/>
      <c r="AA58" s="239"/>
      <c r="AB58" s="103"/>
      <c r="AC58" s="103"/>
    </row>
    <row r="59" spans="1:29" x14ac:dyDescent="0.45">
      <c r="A59" s="222">
        <v>50270</v>
      </c>
      <c r="B59" s="222"/>
      <c r="C59" s="222"/>
      <c r="D59" s="222"/>
      <c r="E59" s="223">
        <v>44099</v>
      </c>
      <c r="F59" s="223"/>
      <c r="G59" s="223"/>
      <c r="H59" s="224" t="s">
        <v>293</v>
      </c>
      <c r="I59" s="224"/>
      <c r="J59" s="224"/>
      <c r="K59" s="225" t="s">
        <v>293</v>
      </c>
      <c r="L59" s="225"/>
      <c r="M59" s="225"/>
      <c r="N59" s="225"/>
      <c r="O59" s="225"/>
      <c r="P59" s="225"/>
      <c r="Q59" s="225"/>
      <c r="R59" s="226">
        <v>50</v>
      </c>
      <c r="S59" s="226"/>
      <c r="T59" s="227" t="s">
        <v>128</v>
      </c>
      <c r="U59" s="227"/>
      <c r="V59" s="45" t="s">
        <v>129</v>
      </c>
      <c r="W59" s="228" t="s">
        <v>410</v>
      </c>
      <c r="X59" s="228"/>
      <c r="Y59" s="225" t="s">
        <v>411</v>
      </c>
      <c r="Z59" s="225"/>
      <c r="AA59" s="225"/>
      <c r="AB59" s="103"/>
      <c r="AC59" s="103"/>
    </row>
    <row r="60" spans="1:29" x14ac:dyDescent="0.45">
      <c r="A60" s="229">
        <v>50270</v>
      </c>
      <c r="B60" s="229"/>
      <c r="C60" s="229"/>
      <c r="D60" s="229"/>
      <c r="E60" s="230">
        <v>44099</v>
      </c>
      <c r="F60" s="230"/>
      <c r="G60" s="230"/>
      <c r="H60" s="231" t="s">
        <v>293</v>
      </c>
      <c r="I60" s="231"/>
      <c r="J60" s="231"/>
      <c r="K60" s="232" t="s">
        <v>293</v>
      </c>
      <c r="L60" s="232"/>
      <c r="M60" s="232"/>
      <c r="N60" s="232"/>
      <c r="O60" s="232"/>
      <c r="P60" s="232"/>
      <c r="Q60" s="232"/>
      <c r="R60" s="233">
        <v>-50</v>
      </c>
      <c r="S60" s="233"/>
      <c r="T60" s="234" t="s">
        <v>130</v>
      </c>
      <c r="U60" s="234"/>
      <c r="V60" s="46" t="s">
        <v>131</v>
      </c>
      <c r="W60" s="235" t="s">
        <v>410</v>
      </c>
      <c r="X60" s="235"/>
      <c r="Y60" s="232" t="s">
        <v>411</v>
      </c>
      <c r="Z60" s="232"/>
      <c r="AA60" s="232"/>
      <c r="AB60" s="105"/>
      <c r="AC60" s="105"/>
    </row>
    <row r="61" spans="1:29" x14ac:dyDescent="0.45">
      <c r="A61" s="219"/>
      <c r="B61" s="219"/>
      <c r="C61" s="219"/>
      <c r="D61" s="219"/>
      <c r="E61" s="219"/>
      <c r="F61" s="219"/>
      <c r="G61" s="219"/>
      <c r="H61" s="219"/>
      <c r="I61" s="219"/>
      <c r="J61" s="219"/>
      <c r="K61" s="220" t="s">
        <v>412</v>
      </c>
      <c r="L61" s="220"/>
      <c r="M61" s="220"/>
      <c r="N61" s="220"/>
      <c r="O61" s="220"/>
      <c r="P61" s="220"/>
      <c r="Q61" s="220"/>
      <c r="R61" s="221">
        <v>0</v>
      </c>
      <c r="S61" s="221"/>
      <c r="T61" s="219"/>
      <c r="U61" s="219"/>
      <c r="V61" s="103"/>
      <c r="W61" s="219"/>
      <c r="X61" s="219"/>
      <c r="Y61" s="219"/>
      <c r="Z61" s="219"/>
      <c r="AA61" s="219"/>
      <c r="AB61" s="103"/>
      <c r="AC61" s="103"/>
    </row>
    <row r="62" spans="1:29" x14ac:dyDescent="0.45">
      <c r="A62" s="103"/>
    </row>
  </sheetData>
  <mergeCells count="463">
    <mergeCell ref="A2:B2"/>
    <mergeCell ref="C2:E2"/>
    <mergeCell ref="K2:L2"/>
    <mergeCell ref="M2:N2"/>
    <mergeCell ref="O2:P2"/>
    <mergeCell ref="I1:AC1"/>
    <mergeCell ref="F2:G2"/>
    <mergeCell ref="H2:J2"/>
    <mergeCell ref="Q2:S2"/>
    <mergeCell ref="T2:Y2"/>
    <mergeCell ref="Z2:AC2"/>
    <mergeCell ref="N5:O5"/>
    <mergeCell ref="A5:F5"/>
    <mergeCell ref="G5:I5"/>
    <mergeCell ref="K5:M5"/>
    <mergeCell ref="P5:R5"/>
    <mergeCell ref="S5:T5"/>
    <mergeCell ref="U5:W5"/>
    <mergeCell ref="X5:Z5"/>
    <mergeCell ref="A3:C3"/>
    <mergeCell ref="D3:E3"/>
    <mergeCell ref="N4:O4"/>
    <mergeCell ref="K3:L3"/>
    <mergeCell ref="Q3:R3"/>
    <mergeCell ref="U3:W3"/>
    <mergeCell ref="X3:Y3"/>
    <mergeCell ref="A4:F4"/>
    <mergeCell ref="G4:I4"/>
    <mergeCell ref="K4:M4"/>
    <mergeCell ref="P4:R4"/>
    <mergeCell ref="S4:T4"/>
    <mergeCell ref="U4:W4"/>
    <mergeCell ref="X4:Z4"/>
    <mergeCell ref="N6:O6"/>
    <mergeCell ref="A6:F6"/>
    <mergeCell ref="G6:I6"/>
    <mergeCell ref="K6:M6"/>
    <mergeCell ref="P6:R6"/>
    <mergeCell ref="S6:T6"/>
    <mergeCell ref="U6:W6"/>
    <mergeCell ref="X6:Z6"/>
    <mergeCell ref="A7:F7"/>
    <mergeCell ref="G7:I7"/>
    <mergeCell ref="K7:M7"/>
    <mergeCell ref="N9:O9"/>
    <mergeCell ref="N8:O8"/>
    <mergeCell ref="A9:F9"/>
    <mergeCell ref="G9:I9"/>
    <mergeCell ref="K9:M9"/>
    <mergeCell ref="P9:R9"/>
    <mergeCell ref="S9:T9"/>
    <mergeCell ref="U9:W9"/>
    <mergeCell ref="X9:Z9"/>
    <mergeCell ref="N10:O10"/>
    <mergeCell ref="A10:F10"/>
    <mergeCell ref="G10:I10"/>
    <mergeCell ref="K10:M10"/>
    <mergeCell ref="P10:R10"/>
    <mergeCell ref="S10:T10"/>
    <mergeCell ref="U10:W10"/>
    <mergeCell ref="X10:Z10"/>
    <mergeCell ref="A11:F11"/>
    <mergeCell ref="N13:O13"/>
    <mergeCell ref="N12:O12"/>
    <mergeCell ref="A13:F13"/>
    <mergeCell ref="G13:I13"/>
    <mergeCell ref="K13:M13"/>
    <mergeCell ref="P13:R13"/>
    <mergeCell ref="S13:T13"/>
    <mergeCell ref="U13:W13"/>
    <mergeCell ref="X13:Z13"/>
    <mergeCell ref="N14:O14"/>
    <mergeCell ref="A14:F14"/>
    <mergeCell ref="G14:I14"/>
    <mergeCell ref="K14:M14"/>
    <mergeCell ref="P14:R14"/>
    <mergeCell ref="S14:T14"/>
    <mergeCell ref="U14:W14"/>
    <mergeCell ref="X14:Z14"/>
    <mergeCell ref="A15:F15"/>
    <mergeCell ref="N17:O17"/>
    <mergeCell ref="N16:O16"/>
    <mergeCell ref="A17:F17"/>
    <mergeCell ref="G17:I17"/>
    <mergeCell ref="K17:M17"/>
    <mergeCell ref="P17:R17"/>
    <mergeCell ref="S17:T17"/>
    <mergeCell ref="U17:W17"/>
    <mergeCell ref="X17:Z17"/>
    <mergeCell ref="N18:O18"/>
    <mergeCell ref="A18:F18"/>
    <mergeCell ref="G18:I18"/>
    <mergeCell ref="K18:M18"/>
    <mergeCell ref="P18:R18"/>
    <mergeCell ref="S18:T18"/>
    <mergeCell ref="U18:W18"/>
    <mergeCell ref="X18:Z18"/>
    <mergeCell ref="A19:F19"/>
    <mergeCell ref="G21:I21"/>
    <mergeCell ref="N20:O20"/>
    <mergeCell ref="A21:F21"/>
    <mergeCell ref="K21:M21"/>
    <mergeCell ref="N21:O21"/>
    <mergeCell ref="P21:R21"/>
    <mergeCell ref="S21:T21"/>
    <mergeCell ref="U21:W21"/>
    <mergeCell ref="X21:Z21"/>
    <mergeCell ref="U25:W25"/>
    <mergeCell ref="X25:Z25"/>
    <mergeCell ref="N23:O23"/>
    <mergeCell ref="N22:O22"/>
    <mergeCell ref="A22:F22"/>
    <mergeCell ref="G22:I22"/>
    <mergeCell ref="K22:M22"/>
    <mergeCell ref="P22:R22"/>
    <mergeCell ref="S22:T22"/>
    <mergeCell ref="U22:W22"/>
    <mergeCell ref="X22:Z22"/>
    <mergeCell ref="A23:F23"/>
    <mergeCell ref="J25:K25"/>
    <mergeCell ref="L25:M25"/>
    <mergeCell ref="N25:O25"/>
    <mergeCell ref="J24:K24"/>
    <mergeCell ref="L24:M24"/>
    <mergeCell ref="N24:O24"/>
    <mergeCell ref="A25:I25"/>
    <mergeCell ref="P25:R25"/>
    <mergeCell ref="S25:T25"/>
    <mergeCell ref="J26:K26"/>
    <mergeCell ref="L26:M26"/>
    <mergeCell ref="N26:O26"/>
    <mergeCell ref="A26:I26"/>
    <mergeCell ref="P26:R26"/>
    <mergeCell ref="S26:T26"/>
    <mergeCell ref="U26:W26"/>
    <mergeCell ref="X26:Z26"/>
    <mergeCell ref="A27:I27"/>
    <mergeCell ref="P27:R27"/>
    <mergeCell ref="S27:T27"/>
    <mergeCell ref="A36:I36"/>
    <mergeCell ref="J36:K36"/>
    <mergeCell ref="L36:M36"/>
    <mergeCell ref="N36:O36"/>
    <mergeCell ref="P36:R36"/>
    <mergeCell ref="S36:T36"/>
    <mergeCell ref="U36:W36"/>
    <mergeCell ref="X36:Z36"/>
    <mergeCell ref="A37:I37"/>
    <mergeCell ref="J37:K37"/>
    <mergeCell ref="L37:M37"/>
    <mergeCell ref="P7:R7"/>
    <mergeCell ref="S7:T7"/>
    <mergeCell ref="U7:W7"/>
    <mergeCell ref="X7:Z7"/>
    <mergeCell ref="A8:F8"/>
    <mergeCell ref="G8:I8"/>
    <mergeCell ref="K8:M8"/>
    <mergeCell ref="P8:R8"/>
    <mergeCell ref="S8:T8"/>
    <mergeCell ref="U8:W8"/>
    <mergeCell ref="X8:Z8"/>
    <mergeCell ref="N7:O7"/>
    <mergeCell ref="G11:I11"/>
    <mergeCell ref="K11:M11"/>
    <mergeCell ref="P11:R11"/>
    <mergeCell ref="S11:T11"/>
    <mergeCell ref="U11:W11"/>
    <mergeCell ref="X11:Z11"/>
    <mergeCell ref="A12:F12"/>
    <mergeCell ref="G12:I12"/>
    <mergeCell ref="K12:M12"/>
    <mergeCell ref="P12:R12"/>
    <mergeCell ref="S12:T12"/>
    <mergeCell ref="U12:W12"/>
    <mergeCell ref="X12:Z12"/>
    <mergeCell ref="N11:O11"/>
    <mergeCell ref="G15:I15"/>
    <mergeCell ref="K15:M15"/>
    <mergeCell ref="P15:R15"/>
    <mergeCell ref="S15:T15"/>
    <mergeCell ref="U15:W15"/>
    <mergeCell ref="X15:Z15"/>
    <mergeCell ref="A16:F16"/>
    <mergeCell ref="G16:I16"/>
    <mergeCell ref="K16:M16"/>
    <mergeCell ref="P16:R16"/>
    <mergeCell ref="S16:T16"/>
    <mergeCell ref="U16:W16"/>
    <mergeCell ref="X16:Z16"/>
    <mergeCell ref="N15:O15"/>
    <mergeCell ref="G19:I19"/>
    <mergeCell ref="K19:M19"/>
    <mergeCell ref="P19:R19"/>
    <mergeCell ref="S19:T19"/>
    <mergeCell ref="U19:W19"/>
    <mergeCell ref="X19:Z19"/>
    <mergeCell ref="A20:F20"/>
    <mergeCell ref="G20:I20"/>
    <mergeCell ref="K20:M20"/>
    <mergeCell ref="P20:R20"/>
    <mergeCell ref="S20:T20"/>
    <mergeCell ref="U20:W20"/>
    <mergeCell ref="X20:Z20"/>
    <mergeCell ref="N19:O19"/>
    <mergeCell ref="G23:I23"/>
    <mergeCell ref="K23:M23"/>
    <mergeCell ref="P23:R23"/>
    <mergeCell ref="S23:T23"/>
    <mergeCell ref="U23:W23"/>
    <mergeCell ref="X23:Z23"/>
    <mergeCell ref="A24:I24"/>
    <mergeCell ref="P24:R24"/>
    <mergeCell ref="S24:T24"/>
    <mergeCell ref="U24:W24"/>
    <mergeCell ref="X24:Z24"/>
    <mergeCell ref="U27:W27"/>
    <mergeCell ref="X27:Z27"/>
    <mergeCell ref="A28:I28"/>
    <mergeCell ref="P28:R28"/>
    <mergeCell ref="S28:T28"/>
    <mergeCell ref="U28:W28"/>
    <mergeCell ref="X28:Z28"/>
    <mergeCell ref="A29:I29"/>
    <mergeCell ref="P29:R29"/>
    <mergeCell ref="S29:T29"/>
    <mergeCell ref="U29:W29"/>
    <mergeCell ref="X29:Z29"/>
    <mergeCell ref="J29:K29"/>
    <mergeCell ref="L29:M29"/>
    <mergeCell ref="N29:O29"/>
    <mergeCell ref="J28:K28"/>
    <mergeCell ref="L28:M28"/>
    <mergeCell ref="N28:O28"/>
    <mergeCell ref="J27:K27"/>
    <mergeCell ref="L27:M27"/>
    <mergeCell ref="N27:O27"/>
    <mergeCell ref="P30:R30"/>
    <mergeCell ref="S30:T30"/>
    <mergeCell ref="U30:W30"/>
    <mergeCell ref="X30:Z30"/>
    <mergeCell ref="A31:I31"/>
    <mergeCell ref="P31:R31"/>
    <mergeCell ref="S31:T31"/>
    <mergeCell ref="U31:W31"/>
    <mergeCell ref="X31:Z31"/>
    <mergeCell ref="J31:K31"/>
    <mergeCell ref="L31:M31"/>
    <mergeCell ref="N31:O31"/>
    <mergeCell ref="J30:K30"/>
    <mergeCell ref="L30:M30"/>
    <mergeCell ref="N30:O30"/>
    <mergeCell ref="A30:I30"/>
    <mergeCell ref="A32:I32"/>
    <mergeCell ref="J32:K32"/>
    <mergeCell ref="L32:M32"/>
    <mergeCell ref="N32:O32"/>
    <mergeCell ref="P32:R32"/>
    <mergeCell ref="S32:T32"/>
    <mergeCell ref="U32:W32"/>
    <mergeCell ref="X32:Z32"/>
    <mergeCell ref="A33:I33"/>
    <mergeCell ref="J33:K33"/>
    <mergeCell ref="L33:M33"/>
    <mergeCell ref="N33:O33"/>
    <mergeCell ref="P33:R33"/>
    <mergeCell ref="S33:T33"/>
    <mergeCell ref="U33:W33"/>
    <mergeCell ref="X33:Z33"/>
    <mergeCell ref="X34:Z34"/>
    <mergeCell ref="A35:I35"/>
    <mergeCell ref="J35:K35"/>
    <mergeCell ref="L35:M35"/>
    <mergeCell ref="N35:O35"/>
    <mergeCell ref="P35:R35"/>
    <mergeCell ref="S35:T35"/>
    <mergeCell ref="U35:W35"/>
    <mergeCell ref="X35:Z35"/>
    <mergeCell ref="A34:I34"/>
    <mergeCell ref="J34:K34"/>
    <mergeCell ref="L34:M34"/>
    <mergeCell ref="N34:O34"/>
    <mergeCell ref="P34:R34"/>
    <mergeCell ref="S34:T34"/>
    <mergeCell ref="U34:W34"/>
    <mergeCell ref="N37:O37"/>
    <mergeCell ref="P37:R37"/>
    <mergeCell ref="S37:T37"/>
    <mergeCell ref="U37:W37"/>
    <mergeCell ref="X37:Z37"/>
    <mergeCell ref="A38:I38"/>
    <mergeCell ref="J38:K38"/>
    <mergeCell ref="L38:M38"/>
    <mergeCell ref="N38:O38"/>
    <mergeCell ref="P38:R38"/>
    <mergeCell ref="S38:T38"/>
    <mergeCell ref="U38:W38"/>
    <mergeCell ref="X38:Z38"/>
    <mergeCell ref="A39:I39"/>
    <mergeCell ref="J39:K39"/>
    <mergeCell ref="L39:M39"/>
    <mergeCell ref="N39:O39"/>
    <mergeCell ref="P39:R39"/>
    <mergeCell ref="S39:T39"/>
    <mergeCell ref="U39:W39"/>
    <mergeCell ref="X39:Z39"/>
    <mergeCell ref="A40:I40"/>
    <mergeCell ref="J40:K40"/>
    <mergeCell ref="L40:M40"/>
    <mergeCell ref="N40:O40"/>
    <mergeCell ref="P40:R40"/>
    <mergeCell ref="S40:T40"/>
    <mergeCell ref="U40:W40"/>
    <mergeCell ref="X40:Z40"/>
    <mergeCell ref="A41:I41"/>
    <mergeCell ref="J41:K41"/>
    <mergeCell ref="L41:M41"/>
    <mergeCell ref="N41:O41"/>
    <mergeCell ref="P41:R41"/>
    <mergeCell ref="S41:T41"/>
    <mergeCell ref="U41:W41"/>
    <mergeCell ref="X41:Z41"/>
    <mergeCell ref="A42:I42"/>
    <mergeCell ref="J42:K42"/>
    <mergeCell ref="L42:M42"/>
    <mergeCell ref="N42:O42"/>
    <mergeCell ref="P42:R42"/>
    <mergeCell ref="S42:T42"/>
    <mergeCell ref="U42:W42"/>
    <mergeCell ref="X42:Z42"/>
    <mergeCell ref="Z43:AC43"/>
    <mergeCell ref="A44:I44"/>
    <mergeCell ref="K44:M44"/>
    <mergeCell ref="N44:O44"/>
    <mergeCell ref="P44:R44"/>
    <mergeCell ref="S44:T44"/>
    <mergeCell ref="U44:W44"/>
    <mergeCell ref="X44:Z44"/>
    <mergeCell ref="A45:I45"/>
    <mergeCell ref="K45:M45"/>
    <mergeCell ref="N45:O45"/>
    <mergeCell ref="P45:R45"/>
    <mergeCell ref="S45:T45"/>
    <mergeCell ref="U45:W45"/>
    <mergeCell ref="X45:Z45"/>
    <mergeCell ref="A43:B43"/>
    <mergeCell ref="C43:E43"/>
    <mergeCell ref="F43:G43"/>
    <mergeCell ref="H43:J43"/>
    <mergeCell ref="K43:L43"/>
    <mergeCell ref="M43:N43"/>
    <mergeCell ref="O43:P43"/>
    <mergeCell ref="Q43:S43"/>
    <mergeCell ref="T43:Y43"/>
    <mergeCell ref="A46:I46"/>
    <mergeCell ref="K46:M46"/>
    <mergeCell ref="N46:O46"/>
    <mergeCell ref="P46:R46"/>
    <mergeCell ref="S46:T46"/>
    <mergeCell ref="U46:W46"/>
    <mergeCell ref="X46:Z46"/>
    <mergeCell ref="A47:I47"/>
    <mergeCell ref="K47:M47"/>
    <mergeCell ref="N47:O47"/>
    <mergeCell ref="P47:R47"/>
    <mergeCell ref="S47:T47"/>
    <mergeCell ref="U47:W47"/>
    <mergeCell ref="X47:Z47"/>
    <mergeCell ref="A48:I48"/>
    <mergeCell ref="K48:M48"/>
    <mergeCell ref="N48:O48"/>
    <mergeCell ref="P48:R48"/>
    <mergeCell ref="S48:T48"/>
    <mergeCell ref="U48:W48"/>
    <mergeCell ref="X48:Z48"/>
    <mergeCell ref="A49:I49"/>
    <mergeCell ref="K49:M49"/>
    <mergeCell ref="N49:O49"/>
    <mergeCell ref="P49:R49"/>
    <mergeCell ref="S49:T49"/>
    <mergeCell ref="U49:W49"/>
    <mergeCell ref="X49:Z49"/>
    <mergeCell ref="A50:I50"/>
    <mergeCell ref="K50:M50"/>
    <mergeCell ref="N50:O50"/>
    <mergeCell ref="P50:R50"/>
    <mergeCell ref="S50:T50"/>
    <mergeCell ref="U50:W50"/>
    <mergeCell ref="X50:Z50"/>
    <mergeCell ref="A51:I51"/>
    <mergeCell ref="K51:M51"/>
    <mergeCell ref="N51:O51"/>
    <mergeCell ref="P51:R51"/>
    <mergeCell ref="S51:T51"/>
    <mergeCell ref="U51:W51"/>
    <mergeCell ref="X51:Z51"/>
    <mergeCell ref="A52:I52"/>
    <mergeCell ref="K52:M52"/>
    <mergeCell ref="N52:O52"/>
    <mergeCell ref="P52:R52"/>
    <mergeCell ref="S52:T52"/>
    <mergeCell ref="U52:W52"/>
    <mergeCell ref="X52:Z52"/>
    <mergeCell ref="A53:I53"/>
    <mergeCell ref="K53:M53"/>
    <mergeCell ref="N53:O53"/>
    <mergeCell ref="P53:R53"/>
    <mergeCell ref="S53:T53"/>
    <mergeCell ref="U53:W53"/>
    <mergeCell ref="X53:Z53"/>
    <mergeCell ref="A54:I54"/>
    <mergeCell ref="K54:M54"/>
    <mergeCell ref="N54:O54"/>
    <mergeCell ref="P54:R54"/>
    <mergeCell ref="S54:T54"/>
    <mergeCell ref="U54:W54"/>
    <mergeCell ref="X54:Z54"/>
    <mergeCell ref="A55:I55"/>
    <mergeCell ref="K55:M55"/>
    <mergeCell ref="N55:O55"/>
    <mergeCell ref="P55:R55"/>
    <mergeCell ref="S55:T55"/>
    <mergeCell ref="U55:W55"/>
    <mergeCell ref="X55:Z55"/>
    <mergeCell ref="A56:I56"/>
    <mergeCell ref="K56:M56"/>
    <mergeCell ref="N56:O56"/>
    <mergeCell ref="P56:R56"/>
    <mergeCell ref="S56:T56"/>
    <mergeCell ref="U56:W56"/>
    <mergeCell ref="X56:Z56"/>
    <mergeCell ref="A57:AC57"/>
    <mergeCell ref="A58:D58"/>
    <mergeCell ref="E58:G58"/>
    <mergeCell ref="H58:J58"/>
    <mergeCell ref="K58:Q58"/>
    <mergeCell ref="R58:S58"/>
    <mergeCell ref="T58:U58"/>
    <mergeCell ref="W58:X58"/>
    <mergeCell ref="Y58:AA58"/>
    <mergeCell ref="A61:D61"/>
    <mergeCell ref="E61:G61"/>
    <mergeCell ref="H61:J61"/>
    <mergeCell ref="K61:Q61"/>
    <mergeCell ref="R61:S61"/>
    <mergeCell ref="T61:U61"/>
    <mergeCell ref="W61:X61"/>
    <mergeCell ref="Y61:AA61"/>
    <mergeCell ref="A59:D59"/>
    <mergeCell ref="E59:G59"/>
    <mergeCell ref="H59:J59"/>
    <mergeCell ref="K59:Q59"/>
    <mergeCell ref="R59:S59"/>
    <mergeCell ref="T59:U59"/>
    <mergeCell ref="W59:X59"/>
    <mergeCell ref="Y59:AA59"/>
    <mergeCell ref="A60:D60"/>
    <mergeCell ref="E60:G60"/>
    <mergeCell ref="H60:J60"/>
    <mergeCell ref="K60:Q60"/>
    <mergeCell ref="R60:S60"/>
    <mergeCell ref="T60:U60"/>
    <mergeCell ref="W60:X60"/>
    <mergeCell ref="Y60:AA60"/>
  </mergeCells>
  <pageMargins left="0.25" right="0.25" top="0.35" bottom="0.55000000000000004" header="0" footer="0"/>
  <pageSetup scale="75" fitToHeight="2" orientation="landscape" r:id="rId1"/>
  <headerFooter alignWithMargins="0"/>
  <rowBreaks count="1" manualBreakCount="1">
    <brk id="44" max="2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zoomScale="70" zoomScaleNormal="70" workbookViewId="0">
      <selection activeCell="A3" sqref="A3:G3"/>
    </sheetView>
  </sheetViews>
  <sheetFormatPr defaultColWidth="14" defaultRowHeight="14.25" x14ac:dyDescent="0.45"/>
  <cols>
    <col min="1" max="1" width="11.86328125" customWidth="1"/>
    <col min="2" max="2" width="39" style="137" customWidth="1"/>
    <col min="3" max="3" width="13.796875" customWidth="1"/>
    <col min="4" max="4" width="11.19921875" bestFit="1" customWidth="1"/>
    <col min="5" max="5" width="44.796875" style="137" customWidth="1"/>
    <col min="6" max="6" width="12.19921875" bestFit="1" customWidth="1"/>
    <col min="7" max="7" width="14.796875" bestFit="1" customWidth="1"/>
    <col min="8" max="8" width="73.33203125" bestFit="1" customWidth="1"/>
    <col min="9" max="26" width="8.46484375" customWidth="1"/>
  </cols>
  <sheetData>
    <row r="1" spans="1:26" ht="21" x14ac:dyDescent="0.65">
      <c r="A1" s="278" t="s">
        <v>419</v>
      </c>
      <c r="B1" s="279"/>
      <c r="C1" s="279"/>
      <c r="D1" s="279"/>
      <c r="E1" s="279"/>
      <c r="F1" s="279"/>
      <c r="G1" s="279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 ht="18" x14ac:dyDescent="0.55000000000000004">
      <c r="A2" s="280" t="s">
        <v>420</v>
      </c>
      <c r="B2" s="279"/>
      <c r="C2" s="279"/>
      <c r="D2" s="279"/>
      <c r="E2" s="279"/>
      <c r="F2" s="279"/>
      <c r="G2" s="279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 spans="1:26" ht="18" x14ac:dyDescent="0.55000000000000004">
      <c r="A3" s="280" t="s">
        <v>421</v>
      </c>
      <c r="B3" s="279"/>
      <c r="C3" s="279"/>
      <c r="D3" s="279"/>
      <c r="E3" s="279"/>
      <c r="F3" s="279"/>
      <c r="G3" s="279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</row>
    <row r="4" spans="1:26" ht="18" x14ac:dyDescent="0.55000000000000004">
      <c r="A4" s="280" t="s">
        <v>422</v>
      </c>
      <c r="B4" s="279"/>
      <c r="C4" s="279"/>
      <c r="D4" s="279"/>
      <c r="E4" s="279"/>
      <c r="F4" s="279"/>
      <c r="G4" s="279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</row>
    <row r="6" spans="1:26" x14ac:dyDescent="0.45">
      <c r="A6" s="123" t="s">
        <v>423</v>
      </c>
      <c r="B6" s="123" t="s">
        <v>424</v>
      </c>
      <c r="C6" s="123" t="s">
        <v>425</v>
      </c>
      <c r="D6" s="123" t="s">
        <v>426</v>
      </c>
      <c r="E6" s="123" t="s">
        <v>427</v>
      </c>
      <c r="F6" s="123" t="s">
        <v>45</v>
      </c>
      <c r="G6" s="124" t="s">
        <v>428</v>
      </c>
      <c r="H6" s="124" t="s">
        <v>429</v>
      </c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</row>
    <row r="7" spans="1:26" ht="18" x14ac:dyDescent="0.55000000000000004">
      <c r="A7" s="126">
        <v>44057</v>
      </c>
      <c r="B7" s="129" t="s">
        <v>430</v>
      </c>
      <c r="C7" s="128">
        <v>14.99</v>
      </c>
      <c r="D7" s="128"/>
      <c r="E7" s="129" t="s">
        <v>431</v>
      </c>
      <c r="F7" s="127" t="s">
        <v>432</v>
      </c>
      <c r="G7" s="127" t="s">
        <v>433</v>
      </c>
      <c r="H7" s="127" t="s">
        <v>434</v>
      </c>
    </row>
    <row r="8" spans="1:26" ht="18" x14ac:dyDescent="0.55000000000000004">
      <c r="A8" s="126">
        <v>44057</v>
      </c>
      <c r="B8" s="129" t="s">
        <v>435</v>
      </c>
      <c r="C8" s="128">
        <v>216</v>
      </c>
      <c r="D8" s="128"/>
      <c r="E8" s="129" t="s">
        <v>436</v>
      </c>
      <c r="F8" s="127" t="s">
        <v>432</v>
      </c>
      <c r="G8" s="127" t="s">
        <v>437</v>
      </c>
      <c r="H8" s="127" t="s">
        <v>438</v>
      </c>
    </row>
    <row r="9" spans="1:26" ht="18" x14ac:dyDescent="0.55000000000000004">
      <c r="A9" s="126">
        <v>44057</v>
      </c>
      <c r="B9" s="129" t="s">
        <v>439</v>
      </c>
      <c r="C9" s="128">
        <v>318.33</v>
      </c>
      <c r="D9" s="128"/>
      <c r="E9" s="129" t="s">
        <v>440</v>
      </c>
      <c r="F9" s="127" t="s">
        <v>432</v>
      </c>
      <c r="G9" s="127" t="s">
        <v>437</v>
      </c>
      <c r="H9" s="127" t="s">
        <v>441</v>
      </c>
    </row>
    <row r="10" spans="1:26" ht="18" x14ac:dyDescent="0.55000000000000004">
      <c r="A10" s="126">
        <v>44057</v>
      </c>
      <c r="B10" s="129" t="s">
        <v>439</v>
      </c>
      <c r="C10" s="128">
        <v>212.22</v>
      </c>
      <c r="D10" s="128"/>
      <c r="E10" s="129" t="s">
        <v>440</v>
      </c>
      <c r="F10" s="127" t="s">
        <v>432</v>
      </c>
      <c r="G10" s="127" t="s">
        <v>437</v>
      </c>
      <c r="H10" s="127" t="s">
        <v>442</v>
      </c>
    </row>
    <row r="11" spans="1:26" ht="18" x14ac:dyDescent="0.55000000000000004">
      <c r="A11" s="126">
        <v>44061</v>
      </c>
      <c r="B11" s="129" t="s">
        <v>439</v>
      </c>
      <c r="C11" s="128">
        <v>106.11</v>
      </c>
      <c r="D11" s="128"/>
      <c r="E11" s="129" t="s">
        <v>440</v>
      </c>
      <c r="F11" s="127" t="s">
        <v>432</v>
      </c>
      <c r="G11" s="127" t="s">
        <v>437</v>
      </c>
      <c r="H11" s="127" t="s">
        <v>443</v>
      </c>
    </row>
    <row r="12" spans="1:26" ht="18" x14ac:dyDescent="0.55000000000000004">
      <c r="A12" s="126">
        <v>44063</v>
      </c>
      <c r="B12" s="129" t="s">
        <v>439</v>
      </c>
      <c r="C12" s="128">
        <v>216.44</v>
      </c>
      <c r="D12" s="128"/>
      <c r="E12" s="129" t="s">
        <v>440</v>
      </c>
      <c r="F12" s="127" t="s">
        <v>432</v>
      </c>
      <c r="G12" s="127" t="s">
        <v>437</v>
      </c>
      <c r="H12" s="127" t="s">
        <v>442</v>
      </c>
    </row>
    <row r="13" spans="1:26" ht="18" x14ac:dyDescent="0.55000000000000004">
      <c r="A13" s="126">
        <v>44064</v>
      </c>
      <c r="B13" s="129" t="s">
        <v>439</v>
      </c>
      <c r="C13" s="128">
        <v>106.22</v>
      </c>
      <c r="D13" s="128"/>
      <c r="E13" s="129" t="s">
        <v>440</v>
      </c>
      <c r="F13" s="127" t="s">
        <v>432</v>
      </c>
      <c r="G13" s="127" t="s">
        <v>437</v>
      </c>
      <c r="H13" s="127" t="s">
        <v>443</v>
      </c>
    </row>
    <row r="14" spans="1:26" ht="18" x14ac:dyDescent="0.55000000000000004">
      <c r="A14" s="126">
        <v>44064</v>
      </c>
      <c r="B14" s="129" t="s">
        <v>439</v>
      </c>
      <c r="C14" s="128">
        <v>104.28</v>
      </c>
      <c r="D14" s="128"/>
      <c r="E14" s="129" t="s">
        <v>440</v>
      </c>
      <c r="F14" s="127" t="s">
        <v>432</v>
      </c>
      <c r="G14" s="127" t="s">
        <v>437</v>
      </c>
      <c r="H14" s="127" t="s">
        <v>443</v>
      </c>
    </row>
    <row r="15" spans="1:26" ht="29.25" x14ac:dyDescent="0.55000000000000004">
      <c r="A15" s="126">
        <v>44069</v>
      </c>
      <c r="B15" s="129" t="s">
        <v>444</v>
      </c>
      <c r="C15" s="128">
        <v>113.85</v>
      </c>
      <c r="D15" s="128"/>
      <c r="E15" s="129" t="s">
        <v>445</v>
      </c>
      <c r="F15" s="127" t="s">
        <v>432</v>
      </c>
      <c r="G15" s="127" t="s">
        <v>433</v>
      </c>
      <c r="H15" s="129" t="s">
        <v>446</v>
      </c>
    </row>
    <row r="16" spans="1:26" ht="29.25" x14ac:dyDescent="0.55000000000000004">
      <c r="A16" s="126">
        <v>44069</v>
      </c>
      <c r="B16" s="129" t="s">
        <v>447</v>
      </c>
      <c r="C16" s="128">
        <v>16.95</v>
      </c>
      <c r="D16" s="128"/>
      <c r="E16" s="129" t="s">
        <v>445</v>
      </c>
      <c r="F16" s="127" t="s">
        <v>432</v>
      </c>
      <c r="G16" s="127" t="s">
        <v>433</v>
      </c>
      <c r="H16" s="127" t="s">
        <v>448</v>
      </c>
    </row>
    <row r="17" spans="1:26" ht="18" x14ac:dyDescent="0.55000000000000004">
      <c r="A17" s="126">
        <v>44072</v>
      </c>
      <c r="B17" s="129" t="s">
        <v>449</v>
      </c>
      <c r="C17" s="128">
        <v>23.98</v>
      </c>
      <c r="D17" s="128"/>
      <c r="E17" s="129" t="s">
        <v>436</v>
      </c>
      <c r="F17" s="127" t="s">
        <v>432</v>
      </c>
      <c r="G17" s="127" t="s">
        <v>433</v>
      </c>
      <c r="H17" s="127" t="s">
        <v>450</v>
      </c>
    </row>
    <row r="18" spans="1:26" ht="18" x14ac:dyDescent="0.55000000000000004">
      <c r="A18" s="126">
        <v>44073</v>
      </c>
      <c r="B18" s="129" t="s">
        <v>451</v>
      </c>
      <c r="C18" s="128">
        <v>97.92</v>
      </c>
      <c r="D18" s="128"/>
      <c r="E18" s="129" t="s">
        <v>452</v>
      </c>
      <c r="F18" s="127" t="s">
        <v>432</v>
      </c>
      <c r="G18" s="127" t="s">
        <v>433</v>
      </c>
      <c r="H18" s="127" t="s">
        <v>453</v>
      </c>
    </row>
    <row r="19" spans="1:26" ht="18" x14ac:dyDescent="0.55000000000000004">
      <c r="A19" s="126">
        <v>44075</v>
      </c>
      <c r="B19" s="129" t="s">
        <v>439</v>
      </c>
      <c r="C19" s="128">
        <v>10</v>
      </c>
      <c r="D19" s="128"/>
      <c r="E19" s="129" t="s">
        <v>440</v>
      </c>
      <c r="F19" s="127" t="s">
        <v>432</v>
      </c>
      <c r="G19" s="127" t="s">
        <v>437</v>
      </c>
      <c r="H19" s="127" t="s">
        <v>454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18" x14ac:dyDescent="0.55000000000000004">
      <c r="A20" s="126">
        <v>44081</v>
      </c>
      <c r="B20" s="129" t="s">
        <v>455</v>
      </c>
      <c r="C20" s="128">
        <v>77</v>
      </c>
      <c r="D20" s="128"/>
      <c r="E20" s="129"/>
      <c r="F20" s="127"/>
      <c r="G20" s="127"/>
      <c r="H20" s="127" t="s">
        <v>456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18" x14ac:dyDescent="0.55000000000000004">
      <c r="A21" s="126">
        <v>44083</v>
      </c>
      <c r="B21" s="129" t="s">
        <v>439</v>
      </c>
      <c r="C21" s="128">
        <v>76.36</v>
      </c>
      <c r="D21" s="128"/>
      <c r="E21" s="129" t="s">
        <v>440</v>
      </c>
      <c r="F21" s="127" t="s">
        <v>432</v>
      </c>
      <c r="G21" s="127" t="s">
        <v>437</v>
      </c>
      <c r="H21" s="127" t="s">
        <v>457</v>
      </c>
    </row>
    <row r="22" spans="1:26" ht="18" x14ac:dyDescent="0.55000000000000004">
      <c r="A22" s="126">
        <v>44085</v>
      </c>
      <c r="B22" s="129" t="s">
        <v>458</v>
      </c>
      <c r="C22" s="128"/>
      <c r="D22" s="128">
        <v>123.55</v>
      </c>
      <c r="E22" s="129"/>
      <c r="F22" s="127"/>
      <c r="G22" s="127"/>
      <c r="H22" s="127" t="s">
        <v>459</v>
      </c>
    </row>
    <row r="23" spans="1:26" ht="29.25" x14ac:dyDescent="0.55000000000000004">
      <c r="A23" s="131">
        <v>44085</v>
      </c>
      <c r="B23" s="129" t="s">
        <v>460</v>
      </c>
      <c r="C23" s="128">
        <v>63.3</v>
      </c>
      <c r="D23" s="128"/>
      <c r="E23" s="129"/>
      <c r="F23" s="127"/>
      <c r="G23" s="127"/>
      <c r="H23" s="127" t="s">
        <v>461</v>
      </c>
    </row>
    <row r="24" spans="1:26" x14ac:dyDescent="0.45">
      <c r="A24" s="131"/>
      <c r="B24" s="129"/>
      <c r="C24" s="132"/>
      <c r="D24" s="132"/>
      <c r="E24" s="129"/>
      <c r="F24" s="127"/>
      <c r="G24" s="127"/>
      <c r="H24" s="127"/>
    </row>
    <row r="25" spans="1:26" x14ac:dyDescent="0.45">
      <c r="A25" s="131"/>
      <c r="B25" s="129"/>
      <c r="C25" s="132"/>
      <c r="D25" s="132"/>
      <c r="E25" s="129"/>
      <c r="F25" s="127"/>
      <c r="G25" s="127"/>
      <c r="H25" s="127"/>
    </row>
    <row r="26" spans="1:26" x14ac:dyDescent="0.45">
      <c r="A26" s="131"/>
      <c r="B26" s="129"/>
      <c r="C26" s="132"/>
      <c r="D26" s="132"/>
      <c r="E26" s="129"/>
      <c r="F26" s="127"/>
      <c r="G26" s="127"/>
      <c r="H26" s="127"/>
    </row>
    <row r="27" spans="1:26" x14ac:dyDescent="0.45">
      <c r="A27" s="131"/>
      <c r="B27" s="129"/>
      <c r="C27" s="132"/>
      <c r="D27" s="132"/>
      <c r="E27" s="129"/>
      <c r="F27" s="127"/>
      <c r="G27" s="127"/>
      <c r="H27" s="127"/>
    </row>
    <row r="28" spans="1:26" x14ac:dyDescent="0.45">
      <c r="A28" s="131"/>
      <c r="B28" s="129"/>
      <c r="C28" s="132"/>
      <c r="D28" s="132"/>
      <c r="E28" s="129"/>
      <c r="F28" s="127"/>
      <c r="G28" s="127"/>
      <c r="H28" s="127"/>
    </row>
    <row r="29" spans="1:26" x14ac:dyDescent="0.45">
      <c r="A29" s="131"/>
      <c r="B29" s="129"/>
      <c r="C29" s="132"/>
      <c r="D29" s="132"/>
      <c r="E29" s="129"/>
      <c r="F29" s="127"/>
      <c r="G29" s="127"/>
      <c r="H29" s="127"/>
    </row>
    <row r="30" spans="1:26" x14ac:dyDescent="0.45">
      <c r="A30" s="131"/>
      <c r="B30" s="129"/>
      <c r="C30" s="132"/>
      <c r="D30" s="132"/>
      <c r="E30" s="129"/>
      <c r="F30" s="127"/>
      <c r="G30" s="127"/>
      <c r="H30" s="127"/>
    </row>
    <row r="31" spans="1:26" x14ac:dyDescent="0.45">
      <c r="A31" s="127"/>
      <c r="B31" s="129"/>
      <c r="C31" s="132"/>
      <c r="D31" s="132"/>
      <c r="E31" s="129"/>
      <c r="F31" s="127"/>
      <c r="G31" s="127"/>
      <c r="H31" s="127"/>
    </row>
    <row r="32" spans="1:26" x14ac:dyDescent="0.45">
      <c r="A32" s="127"/>
      <c r="B32" s="129"/>
      <c r="C32" s="132"/>
      <c r="D32" s="132"/>
      <c r="E32" s="129"/>
      <c r="F32" s="127"/>
      <c r="G32" s="127"/>
      <c r="H32" s="127"/>
    </row>
    <row r="33" spans="1:8" x14ac:dyDescent="0.45">
      <c r="A33" s="127"/>
      <c r="B33" s="129"/>
      <c r="C33" s="132"/>
      <c r="D33" s="132"/>
      <c r="E33" s="129"/>
      <c r="F33" s="127"/>
      <c r="G33" s="127"/>
      <c r="H33" s="127"/>
    </row>
    <row r="34" spans="1:8" x14ac:dyDescent="0.45">
      <c r="A34" s="127"/>
      <c r="B34" s="129"/>
      <c r="C34" s="132"/>
      <c r="D34" s="132"/>
      <c r="E34" s="129"/>
      <c r="F34" s="127"/>
      <c r="G34" s="127"/>
      <c r="H34" s="127"/>
    </row>
    <row r="35" spans="1:8" x14ac:dyDescent="0.45">
      <c r="A35" s="127"/>
      <c r="B35" s="129"/>
      <c r="C35" s="132"/>
      <c r="D35" s="132"/>
      <c r="E35" s="129"/>
      <c r="F35" s="127"/>
      <c r="G35" s="127"/>
      <c r="H35" s="127"/>
    </row>
    <row r="36" spans="1:8" x14ac:dyDescent="0.45">
      <c r="A36" s="127"/>
      <c r="B36" s="129"/>
      <c r="C36" s="132"/>
      <c r="D36" s="132"/>
      <c r="E36" s="129"/>
      <c r="F36" s="127"/>
      <c r="G36" s="127"/>
      <c r="H36" s="127"/>
    </row>
    <row r="37" spans="1:8" x14ac:dyDescent="0.45">
      <c r="A37" s="127"/>
      <c r="B37" s="129"/>
      <c r="C37" s="132"/>
      <c r="D37" s="132"/>
      <c r="E37" s="129"/>
      <c r="F37" s="127"/>
      <c r="G37" s="127"/>
      <c r="H37" s="127"/>
    </row>
    <row r="38" spans="1:8" x14ac:dyDescent="0.45">
      <c r="A38" s="127"/>
      <c r="B38" s="129"/>
      <c r="C38" s="132"/>
      <c r="D38" s="132"/>
      <c r="E38" s="129"/>
      <c r="F38" s="127"/>
      <c r="G38" s="127"/>
      <c r="H38" s="127"/>
    </row>
    <row r="39" spans="1:8" ht="14.65" thickBot="1" x14ac:dyDescent="0.5">
      <c r="C39" s="133">
        <f>SUM(C7:C38)</f>
        <v>1773.9499999999998</v>
      </c>
      <c r="D39" s="134"/>
    </row>
    <row r="40" spans="1:8" ht="14.65" thickTop="1" x14ac:dyDescent="0.45">
      <c r="C40" s="134"/>
      <c r="D40" s="134">
        <f>C39-C20</f>
        <v>1696.9499999999998</v>
      </c>
      <c r="E40" s="137" t="s">
        <v>462</v>
      </c>
    </row>
    <row r="41" spans="1:8" ht="14.65" thickBot="1" x14ac:dyDescent="0.5">
      <c r="A41" s="130" t="s">
        <v>463</v>
      </c>
      <c r="B41" s="138"/>
      <c r="C41" s="135"/>
      <c r="D41" s="130"/>
      <c r="G41" s="136" t="s">
        <v>464</v>
      </c>
    </row>
    <row r="43" spans="1:8" ht="14.65" thickBot="1" x14ac:dyDescent="0.5">
      <c r="A43" s="130" t="s">
        <v>465</v>
      </c>
      <c r="B43" s="138"/>
      <c r="C43" s="135"/>
      <c r="D43" s="130"/>
      <c r="G43" s="136" t="s">
        <v>464</v>
      </c>
    </row>
  </sheetData>
  <mergeCells count="4">
    <mergeCell ref="A1:G1"/>
    <mergeCell ref="A2:G2"/>
    <mergeCell ref="A3:G3"/>
    <mergeCell ref="A4:G4"/>
  </mergeCells>
  <pageMargins left="0.45" right="0.45" top="0.5" bottom="0.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91B7A25865438B233EFB9F6874B5" ma:contentTypeVersion="13" ma:contentTypeDescription="Create a new document." ma:contentTypeScope="" ma:versionID="dd6a9f55ee8861e892ad2232b9867320">
  <xsd:schema xmlns:xsd="http://www.w3.org/2001/XMLSchema" xmlns:xs="http://www.w3.org/2001/XMLSchema" xmlns:p="http://schemas.microsoft.com/office/2006/metadata/properties" xmlns:ns3="846c1c2e-01dd-43ad-a709-a407f8105342" xmlns:ns4="bf642882-4b3f-4745-964e-282481aeca90" targetNamespace="http://schemas.microsoft.com/office/2006/metadata/properties" ma:root="true" ma:fieldsID="c59173a66a65c8f183cff690097bd2ef" ns3:_="" ns4:_="">
    <xsd:import namespace="846c1c2e-01dd-43ad-a709-a407f8105342"/>
    <xsd:import namespace="bf642882-4b3f-4745-964e-282481aeca9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c1c2e-01dd-43ad-a709-a407f81053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642882-4b3f-4745-964e-282481aec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A5904-41F2-4FE2-A4A3-862B1C82F2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6c1c2e-01dd-43ad-a709-a407f8105342"/>
    <ds:schemaRef ds:uri="bf642882-4b3f-4745-964e-282481aec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34162B-B3E9-44E9-9793-6B649D458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62921-DF21-4359-B8F8-D93C6476BE96}">
  <ds:schemaRefs>
    <ds:schemaRef ds:uri="bf642882-4b3f-4745-964e-282481aeca90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846c1c2e-01dd-43ad-a709-a407f810534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YTD to Budget</vt:lpstr>
      <vt:lpstr>Balance Sheet</vt:lpstr>
      <vt:lpstr>Cash Flow July</vt:lpstr>
      <vt:lpstr>Cash Flow Aug</vt:lpstr>
      <vt:lpstr>Check Reg</vt:lpstr>
      <vt:lpstr>Credit Card Alloc</vt:lpstr>
      <vt:lpstr>'Balance Sheet'!Print_Area</vt:lpstr>
      <vt:lpstr>'Cash Flow Aug'!Print_Area</vt:lpstr>
      <vt:lpstr>'Cash Flow July'!Print_Area</vt:lpstr>
      <vt:lpstr>'Check Reg'!Print_Area</vt:lpstr>
      <vt:lpstr>'Credit Card Alloc'!Print_Area</vt:lpstr>
      <vt:lpstr>'YTD to Budget'!Print_Area</vt:lpstr>
      <vt:lpstr>'Cash Flow July'!Print_Titles</vt:lpstr>
      <vt:lpstr>'Check Reg'!Print_Titles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Knapp</dc:creator>
  <cp:lastModifiedBy>Sonali</cp:lastModifiedBy>
  <cp:lastPrinted>2020-10-16T21:25:31Z</cp:lastPrinted>
  <dcterms:created xsi:type="dcterms:W3CDTF">2019-11-20T16:13:48Z</dcterms:created>
  <dcterms:modified xsi:type="dcterms:W3CDTF">2020-10-16T22:10:11Z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0x010100CE4B91B7A25865438B233EFB9F6874B5</vt:lpwstr>
  </property>
</Properties>
</file>